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UNICE IUL.2022" sheetId="20" r:id="rId1"/>
  </sheets>
  <definedNames>
    <definedName name="_xlnm.Print_Titles" localSheetId="0">'UNICE IUL.2022'!$8:$9</definedName>
  </definedNames>
  <calcPr calcId="145621"/>
</workbook>
</file>

<file path=xl/calcChain.xml><?xml version="1.0" encoding="utf-8"?>
<calcChain xmlns="http://schemas.openxmlformats.org/spreadsheetml/2006/main">
  <c r="AD152" i="20" l="1"/>
  <c r="AE152" i="20"/>
  <c r="AD170" i="20"/>
  <c r="AD59" i="20"/>
  <c r="AD54" i="20"/>
  <c r="AD29" i="20"/>
  <c r="AD119" i="20"/>
  <c r="AC152" i="20" l="1"/>
  <c r="AC29" i="20" l="1"/>
  <c r="AF152" i="20" l="1"/>
  <c r="AG152" i="20"/>
  <c r="AD158" i="20" l="1"/>
  <c r="AE158" i="20"/>
  <c r="AF158" i="20"/>
  <c r="AG158" i="20"/>
  <c r="AF169" i="20" l="1"/>
  <c r="AE169" i="20"/>
  <c r="AD169" i="20"/>
  <c r="AC169" i="20"/>
  <c r="AC158" i="20"/>
  <c r="AD88" i="20"/>
  <c r="AC88" i="20"/>
  <c r="AE72" i="20"/>
  <c r="AD72" i="20"/>
  <c r="AC72" i="20"/>
  <c r="AG65" i="20"/>
  <c r="AF65" i="20"/>
  <c r="AE65" i="20"/>
  <c r="AD65" i="20"/>
  <c r="AC65" i="20"/>
  <c r="AC59" i="20"/>
  <c r="AF54" i="20"/>
  <c r="AE54" i="20"/>
  <c r="AC54" i="20"/>
  <c r="AF29" i="20"/>
  <c r="AE29" i="20"/>
  <c r="AC170" i="20" l="1"/>
  <c r="AE170" i="20"/>
  <c r="AF170" i="20"/>
  <c r="AG29" i="20"/>
  <c r="AG54" i="20"/>
  <c r="AG169" i="20"/>
  <c r="AG170" i="20" l="1"/>
  <c r="I226" i="20" l="1"/>
  <c r="I220" i="20"/>
  <c r="I216" i="20"/>
  <c r="I213" i="20"/>
  <c r="I206" i="20"/>
  <c r="E199" i="20"/>
  <c r="E198" i="20"/>
  <c r="E194" i="20"/>
  <c r="E193" i="20"/>
  <c r="E191" i="20"/>
  <c r="E190" i="20"/>
  <c r="E187" i="20"/>
  <c r="E186" i="20"/>
  <c r="I180" i="20"/>
  <c r="E175" i="20"/>
  <c r="E174" i="20"/>
  <c r="S169" i="20"/>
  <c r="S158" i="20"/>
  <c r="S152" i="20"/>
  <c r="G152" i="20"/>
  <c r="S88" i="20"/>
  <c r="G88" i="20"/>
  <c r="S72" i="20"/>
  <c r="G72" i="20"/>
  <c r="S65" i="20"/>
  <c r="G65" i="20"/>
  <c r="S54" i="20"/>
  <c r="G54" i="20"/>
  <c r="S29" i="20"/>
  <c r="G29" i="20"/>
  <c r="G170" i="20" l="1"/>
  <c r="S170" i="20"/>
  <c r="I227" i="20"/>
</calcChain>
</file>

<file path=xl/sharedStrings.xml><?xml version="1.0" encoding="utf-8"?>
<sst xmlns="http://schemas.openxmlformats.org/spreadsheetml/2006/main" count="466" uniqueCount="230">
  <si>
    <t>Gentiana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</si>
  <si>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</si>
  <si>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</si>
  <si>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</si>
  <si>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</si>
  <si>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</si>
  <si>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</si>
  <si>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</si>
  <si>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</si>
  <si>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Unice+MSS</t>
  </si>
  <si>
    <t>cesionata lei</t>
  </si>
  <si>
    <t>Unice</t>
  </si>
  <si>
    <t>plata factura</t>
  </si>
  <si>
    <t>T O T A L  MEDIPLUS</t>
  </si>
  <si>
    <t>medicament</t>
  </si>
  <si>
    <t>Tip</t>
  </si>
  <si>
    <t>UNICE</t>
  </si>
  <si>
    <t>Andisima</t>
  </si>
  <si>
    <t>Balsam</t>
  </si>
  <si>
    <t>TOTAL FARMEXIM</t>
  </si>
  <si>
    <t>T O T A L</t>
  </si>
  <si>
    <t>Aden Farm Srl</t>
  </si>
  <si>
    <t>Silver Woolf</t>
  </si>
  <si>
    <t>Heracleum Srl</t>
  </si>
  <si>
    <t>medicamente cu si fara contributie personala-activitate curenta</t>
  </si>
  <si>
    <t>TOTAL PHARMAFARM</t>
  </si>
  <si>
    <t>Pharmaclin Srl</t>
  </si>
  <si>
    <t>TOTAL ROPHARMA LOGISTIC</t>
  </si>
  <si>
    <t>Lumileva Farm</t>
  </si>
  <si>
    <t>Apostol</t>
  </si>
  <si>
    <t>Asklepios Srl</t>
  </si>
  <si>
    <t>Lumileva SRL</t>
  </si>
  <si>
    <t>IULIE 2019</t>
  </si>
  <si>
    <t>7861/22.07.2019</t>
  </si>
  <si>
    <t xml:space="preserve">Ani-Sam Gaga </t>
  </si>
  <si>
    <t>Elodea</t>
  </si>
  <si>
    <t>CRISFARM</t>
  </si>
  <si>
    <t>AUGUST 2019</t>
  </si>
  <si>
    <t>8840/31.07.2019</t>
  </si>
  <si>
    <t>8303/06.08.2019</t>
  </si>
  <si>
    <t>535/20.08.2019</t>
  </si>
  <si>
    <t>44392/13.08.2019</t>
  </si>
  <si>
    <t>44398/14.08.2019</t>
  </si>
  <si>
    <t>4862/31.07.2019</t>
  </si>
  <si>
    <t>TOTAL DONA LOGISTICA</t>
  </si>
  <si>
    <t>001521/31.05.2019</t>
  </si>
  <si>
    <t>491/24.07.2019</t>
  </si>
  <si>
    <t>538/22.08.2019</t>
  </si>
  <si>
    <t>521/08.08.2019</t>
  </si>
  <si>
    <t>7741/18.07.2019</t>
  </si>
  <si>
    <t>1675/31.05.2019</t>
  </si>
  <si>
    <t>0000139/31.05.2019</t>
  </si>
  <si>
    <t>3349/02.07.2019</t>
  </si>
  <si>
    <t>137/31.05.2019</t>
  </si>
  <si>
    <t>3363/18.07.2019</t>
  </si>
  <si>
    <t>265/31.05.2019</t>
  </si>
  <si>
    <t>SC NORDPHARM</t>
  </si>
  <si>
    <t>554/30.08.2019</t>
  </si>
  <si>
    <t>9285/05.09.2019</t>
  </si>
  <si>
    <t>NPH 4131/31.05.2019</t>
  </si>
  <si>
    <t>NPHCAS 5159/31.05.2019</t>
  </si>
  <si>
    <t>NDP 2123/31.05.2019</t>
  </si>
  <si>
    <t>TOTAL ALLIANCE HEALTHCARE  ROMANIA</t>
  </si>
  <si>
    <t>FARMEXIN  S. A.</t>
  </si>
  <si>
    <t>FARMEXPERT</t>
  </si>
  <si>
    <t>MEDIPLUS EXIM SRL</t>
  </si>
  <si>
    <t>DONA LOGISTICA</t>
  </si>
  <si>
    <t>Date inregistrare CAS MM</t>
  </si>
  <si>
    <t>SEPT 2019</t>
  </si>
  <si>
    <t>BALSAM</t>
  </si>
  <si>
    <t>PLATI  CESIUNI          OCTOMBRIE  2019</t>
  </si>
  <si>
    <t>0029/30.06.2019</t>
  </si>
  <si>
    <t>MSS</t>
  </si>
  <si>
    <t>31/30.06.2019</t>
  </si>
  <si>
    <r>
      <t>T O T A L  FARMEXPERT (</t>
    </r>
    <r>
      <rPr>
        <b/>
        <sz val="10"/>
        <color rgb="FFC00000"/>
        <rFont val="Arial"/>
        <family val="2"/>
        <charset val="238"/>
      </rPr>
      <t xml:space="preserve">ALLIANCE HEALTHCARE ROMANIA </t>
    </r>
    <r>
      <rPr>
        <b/>
        <sz val="10"/>
        <rFont val="Arial"/>
        <family val="2"/>
      </rPr>
      <t>)</t>
    </r>
  </si>
  <si>
    <t>534/19.08.2019</t>
  </si>
  <si>
    <t>504/30.06.2019</t>
  </si>
  <si>
    <t>195/30.06.2019</t>
  </si>
  <si>
    <t>488/24.07.2019</t>
  </si>
  <si>
    <t>35/30.06.2019</t>
  </si>
  <si>
    <t>21/30.06.2019</t>
  </si>
  <si>
    <t>AUGUST 2019 8043/27.09.2019</t>
  </si>
  <si>
    <t>1557/30.06.2019</t>
  </si>
  <si>
    <t>1561/30.06.2019</t>
  </si>
  <si>
    <t>1552/30.06.2019</t>
  </si>
  <si>
    <t>1549/30.06.2019</t>
  </si>
  <si>
    <t>1545/30.06.2019</t>
  </si>
  <si>
    <t>486/24.07.2019</t>
  </si>
  <si>
    <t>8045/29.07.2019</t>
  </si>
  <si>
    <t>237/30.06.2019</t>
  </si>
  <si>
    <t>168/30.06.2019</t>
  </si>
  <si>
    <t>531/30.06.2019</t>
  </si>
  <si>
    <t>REMEDIUM</t>
  </si>
  <si>
    <t>1686/30.06.2019</t>
  </si>
  <si>
    <t>274/30.06.2019</t>
  </si>
  <si>
    <t>143/30.06.2019</t>
  </si>
  <si>
    <t>52/18.07.2019</t>
  </si>
  <si>
    <t>32/30.06.2019</t>
  </si>
  <si>
    <t>AUGUST 2019 7887/23.07.2019</t>
  </si>
  <si>
    <t>PHARMAFARM</t>
  </si>
  <si>
    <t>ADEN FARM SRL</t>
  </si>
  <si>
    <t>9026/30.06.2019</t>
  </si>
  <si>
    <t>8129/30.06.2019</t>
  </si>
  <si>
    <t>6182/30.06.2019</t>
  </si>
  <si>
    <t xml:space="preserve">AUGUST 2019 </t>
  </si>
  <si>
    <t>9583/13.09.2019</t>
  </si>
  <si>
    <t xml:space="preserve">ALLIANCE HEALTHCARE </t>
  </si>
  <si>
    <t>ANI  403/30.06.2019</t>
  </si>
  <si>
    <t>IEUD 366/30.06.2019</t>
  </si>
  <si>
    <t>575/09.09.2019</t>
  </si>
  <si>
    <t>ANI SAM GAGA</t>
  </si>
  <si>
    <t>ROPHARMA LOGISTIC</t>
  </si>
  <si>
    <t>PLATI  CESIUNI             octombrie   2019</t>
  </si>
  <si>
    <t>FARMEXIM S. A.</t>
  </si>
  <si>
    <t xml:space="preserve"> </t>
  </si>
  <si>
    <t>PHARMA S A</t>
  </si>
  <si>
    <t>TOTAL PHARMA</t>
  </si>
  <si>
    <t>PHARMAPHARM</t>
  </si>
  <si>
    <t>TOTAL PHARMAPHARM</t>
  </si>
  <si>
    <t>TOTAL EUROPHARM HOLDING</t>
  </si>
  <si>
    <t>EUROPHARM HOLDING</t>
  </si>
  <si>
    <t xml:space="preserve">Nr.si data Contr. </t>
  </si>
  <si>
    <t>Nr. si data  facturii</t>
  </si>
  <si>
    <t>FILDAS TRADING</t>
  </si>
  <si>
    <t>TOTAL FILDAS TRADING</t>
  </si>
  <si>
    <t>Tip medicament</t>
  </si>
  <si>
    <t>GENTIANA</t>
  </si>
  <si>
    <t>Valoare factura cesionata lei</t>
  </si>
  <si>
    <t>Propus spre decontare</t>
  </si>
  <si>
    <t>Rest de plata</t>
  </si>
  <si>
    <t>plata</t>
  </si>
  <si>
    <t>spre decontare</t>
  </si>
  <si>
    <t>Plata partiala</t>
  </si>
  <si>
    <t>TOTAL  ROPHARMA LOGISTIC</t>
  </si>
  <si>
    <t>SEPT.2022</t>
  </si>
  <si>
    <t>80/09.08.2022</t>
  </si>
  <si>
    <t>9352/07.09.2022</t>
  </si>
  <si>
    <t>CRISL 3567/31.07.2022</t>
  </si>
  <si>
    <t>CRISV 1759/31.07.2022</t>
  </si>
  <si>
    <t>CRISR 2608/31.07.2022</t>
  </si>
  <si>
    <t>CRISP 2340/31.07.2022</t>
  </si>
  <si>
    <t>CRISM 3261/31.07.2022</t>
  </si>
  <si>
    <t>LUMILEVA</t>
  </si>
  <si>
    <t>92/22.09.2022</t>
  </si>
  <si>
    <t>10199/29.09.2022</t>
  </si>
  <si>
    <t xml:space="preserve">Unice </t>
  </si>
  <si>
    <t>LUM 901/31.07.2022</t>
  </si>
  <si>
    <t>49102/25.08.2022</t>
  </si>
  <si>
    <t>9636/15.09.2022</t>
  </si>
  <si>
    <t>B 412/31.07.2022</t>
  </si>
  <si>
    <t>B 2033/31.07.2022</t>
  </si>
  <si>
    <t>49103/25.08.2022</t>
  </si>
  <si>
    <t>9637/15.09.2022</t>
  </si>
  <si>
    <t>R 684/31.07.2022</t>
  </si>
  <si>
    <t>AUG.2022</t>
  </si>
  <si>
    <t>LUMILEVA SRL</t>
  </si>
  <si>
    <t>781/11.08.2022</t>
  </si>
  <si>
    <t>9035/30.08.2022</t>
  </si>
  <si>
    <t>LUM 300/31.07.2022</t>
  </si>
  <si>
    <t>LUANA FARM</t>
  </si>
  <si>
    <t>390/12.08.2022</t>
  </si>
  <si>
    <t>9400/08.09.2022</t>
  </si>
  <si>
    <t>LUA 658/31.07.2022</t>
  </si>
  <si>
    <t>APOSTOL</t>
  </si>
  <si>
    <t>560/09.08.2022</t>
  </si>
  <si>
    <t>8408/11.08.2022</t>
  </si>
  <si>
    <t>MM 45/31.07.2022</t>
  </si>
  <si>
    <t>HERACLEUM</t>
  </si>
  <si>
    <t>555/08.08.2022</t>
  </si>
  <si>
    <t>8469/16.08.2022</t>
  </si>
  <si>
    <t>HERMM 306/31.07.2022</t>
  </si>
  <si>
    <t>BIOREX</t>
  </si>
  <si>
    <t>557/08.08.2022</t>
  </si>
  <si>
    <t>8470/16.08.2022</t>
  </si>
  <si>
    <t>BM 40226/31.07.2022</t>
  </si>
  <si>
    <t>SARALEX</t>
  </si>
  <si>
    <t>554/08.08.2022</t>
  </si>
  <si>
    <t>8941/26.08.2022</t>
  </si>
  <si>
    <t>SRX 0001505/31.07.2022</t>
  </si>
  <si>
    <t>NORDPHARM</t>
  </si>
  <si>
    <t>570/18.08.2022</t>
  </si>
  <si>
    <t>9103/01.09.2022</t>
  </si>
  <si>
    <t>NPHCAS 160258/31.07.2022</t>
  </si>
  <si>
    <t>NPHCAS 15273/31.07.2022</t>
  </si>
  <si>
    <t>NPHCAS18 000127/31.07.2022</t>
  </si>
  <si>
    <t>NPHCAS 5400/31.07.2022</t>
  </si>
  <si>
    <t>NPHCAS 14292/31.07.2022</t>
  </si>
  <si>
    <t>NPHCAS 22228/31.07.2022</t>
  </si>
  <si>
    <t>NPH 6349/31.07.2022</t>
  </si>
  <si>
    <t>NDP 2357/31.07.2022</t>
  </si>
  <si>
    <t>NPHC 100037/31.07.2022</t>
  </si>
  <si>
    <t>NPHCAS17 0121/31.07.2022</t>
  </si>
  <si>
    <t>NPH 4379/31.07.2022</t>
  </si>
  <si>
    <t>NPHCAS 110307/31.07.2022</t>
  </si>
  <si>
    <t>571/18.08.2022</t>
  </si>
  <si>
    <t>9104/01.09.2022</t>
  </si>
  <si>
    <t>NPHCAS 7357/31.07.2022</t>
  </si>
  <si>
    <t>ASKLEPIOS</t>
  </si>
  <si>
    <t>9111/01.09.2022</t>
  </si>
  <si>
    <t>MM ACA 199/31.07.2022</t>
  </si>
  <si>
    <t>NOVA APOTEKA</t>
  </si>
  <si>
    <t>627/12.09.2022</t>
  </si>
  <si>
    <t>10135/28.09.2022</t>
  </si>
  <si>
    <t>N 10380/31.07.2022</t>
  </si>
  <si>
    <t>SILVER WOOLF</t>
  </si>
  <si>
    <t>637/21.09.2022</t>
  </si>
  <si>
    <t>10136/28.09.2022</t>
  </si>
  <si>
    <t>COAS 000110/31.07.2022</t>
  </si>
  <si>
    <t>SACA 1207/31.07.2022</t>
  </si>
  <si>
    <t>CLT 122/31.07.2022</t>
  </si>
  <si>
    <t>COMIRO</t>
  </si>
  <si>
    <t>639/21.09.2022</t>
  </si>
  <si>
    <t>10137/28.09.2022</t>
  </si>
  <si>
    <t>AQUA 1142/31.07.2022</t>
  </si>
  <si>
    <t>SALIX</t>
  </si>
  <si>
    <t>641/21.09.2022</t>
  </si>
  <si>
    <t>10138/28.09.2022</t>
  </si>
  <si>
    <t>MMSAL 778/31.07.2022</t>
  </si>
  <si>
    <t>EARLY MOON</t>
  </si>
  <si>
    <t>643/21.09.2022</t>
  </si>
  <si>
    <t>10139/28.09.2022</t>
  </si>
  <si>
    <t>EM 226/31.07.2022</t>
  </si>
  <si>
    <t>644/21.09.2022</t>
  </si>
  <si>
    <t>10140/28.09.2022</t>
  </si>
  <si>
    <t>GE GEN 0158/31.07.2022</t>
  </si>
  <si>
    <t>GE EN 00152/31.07.2022</t>
  </si>
  <si>
    <t>GENTIANA 000175/31.07.2022</t>
  </si>
  <si>
    <t>GE MOL 000051/31.07.2022</t>
  </si>
  <si>
    <t>GE HOR 172/31.07.2022</t>
  </si>
  <si>
    <t>PLATI  CESIUNI                 NOIEMBRIE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</si>
</sst>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lei&quot;;[Red]\-#,##0.00\ &quot;lei&quot;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5">
    <xf numFmtId="0" fontId="0" fillId="0" borderId="0" xfId="0"/>
    <xf numFmtId="0" fontId="2" fillId="0" borderId="2" xfId="1" applyFont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2" fillId="0" borderId="8" xfId="1" applyFont="1" applyFill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0" fillId="0" borderId="1" xfId="0" applyBorder="1"/>
    <xf numFmtId="0" fontId="0" fillId="0" borderId="17" xfId="0" applyBorder="1"/>
    <xf numFmtId="0" fontId="0" fillId="0" borderId="6" xfId="0" applyBorder="1"/>
    <xf numFmtId="0" fontId="3" fillId="0" borderId="0" xfId="0" applyFont="1"/>
    <xf numFmtId="0" fontId="0" fillId="0" borderId="21" xfId="0" applyBorder="1"/>
    <xf numFmtId="0" fontId="0" fillId="0" borderId="14" xfId="0" applyBorder="1"/>
    <xf numFmtId="4" fontId="3" fillId="0" borderId="18" xfId="0" applyNumberFormat="1" applyFont="1" applyBorder="1"/>
    <xf numFmtId="0" fontId="4" fillId="0" borderId="0" xfId="0" applyFont="1"/>
    <xf numFmtId="0" fontId="0" fillId="0" borderId="23" xfId="0" applyBorder="1"/>
    <xf numFmtId="0" fontId="0" fillId="0" borderId="2" xfId="0" applyBorder="1"/>
    <xf numFmtId="0" fontId="0" fillId="0" borderId="32" xfId="0" applyBorder="1"/>
    <xf numFmtId="0" fontId="2" fillId="0" borderId="17" xfId="1" applyFont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4" fontId="0" fillId="0" borderId="8" xfId="0" applyNumberFormat="1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14" fontId="0" fillId="0" borderId="5" xfId="0" applyNumberFormat="1" applyBorder="1" applyAlignment="1">
      <alignment vertical="center" wrapText="1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4" fontId="0" fillId="0" borderId="22" xfId="0" applyNumberFormat="1" applyFill="1" applyBorder="1"/>
    <xf numFmtId="0" fontId="0" fillId="0" borderId="32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4" fontId="0" fillId="0" borderId="15" xfId="0" applyNumberFormat="1" applyBorder="1"/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4" fontId="3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40" xfId="0" applyBorder="1"/>
    <xf numFmtId="4" fontId="0" fillId="0" borderId="38" xfId="0" applyNumberFormat="1" applyFill="1" applyBorder="1"/>
    <xf numFmtId="0" fontId="0" fillId="0" borderId="27" xfId="0" applyBorder="1"/>
    <xf numFmtId="4" fontId="3" fillId="0" borderId="43" xfId="0" applyNumberFormat="1" applyFont="1" applyBorder="1"/>
    <xf numFmtId="1" fontId="5" fillId="0" borderId="42" xfId="0" applyNumberFormat="1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right" vertical="center"/>
    </xf>
    <xf numFmtId="0" fontId="0" fillId="0" borderId="42" xfId="0" applyBorder="1"/>
    <xf numFmtId="0" fontId="0" fillId="0" borderId="5" xfId="0" applyFill="1" applyBorder="1"/>
    <xf numFmtId="0" fontId="0" fillId="0" borderId="2" xfId="0" applyFill="1" applyBorder="1"/>
    <xf numFmtId="0" fontId="0" fillId="0" borderId="14" xfId="0" applyFill="1" applyBorder="1"/>
    <xf numFmtId="0" fontId="2" fillId="0" borderId="6" xfId="1" applyFont="1" applyBorder="1" applyAlignment="1">
      <alignment horizontal="right"/>
    </xf>
    <xf numFmtId="4" fontId="0" fillId="0" borderId="30" xfId="0" applyNumberFormat="1" applyBorder="1"/>
    <xf numFmtId="4" fontId="0" fillId="0" borderId="0" xfId="0" applyNumberFormat="1"/>
    <xf numFmtId="0" fontId="0" fillId="0" borderId="16" xfId="0" applyFill="1" applyBorder="1"/>
    <xf numFmtId="0" fontId="0" fillId="0" borderId="32" xfId="0" applyBorder="1" applyAlignment="1">
      <alignment horizontal="right"/>
    </xf>
    <xf numFmtId="0" fontId="0" fillId="0" borderId="28" xfId="0" applyBorder="1"/>
    <xf numFmtId="0" fontId="0" fillId="0" borderId="5" xfId="0" applyFont="1" applyBorder="1"/>
    <xf numFmtId="0" fontId="2" fillId="0" borderId="28" xfId="1" applyFont="1" applyBorder="1" applyAlignment="1">
      <alignment horizontal="right"/>
    </xf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0" fontId="2" fillId="0" borderId="5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3" xfId="0" applyFont="1" applyBorder="1"/>
    <xf numFmtId="4" fontId="0" fillId="0" borderId="5" xfId="0" applyNumberFormat="1" applyBorder="1"/>
    <xf numFmtId="4" fontId="0" fillId="0" borderId="2" xfId="0" applyNumberFormat="1" applyBorder="1"/>
    <xf numFmtId="0" fontId="0" fillId="0" borderId="45" xfId="0" applyFill="1" applyBorder="1" applyAlignment="1">
      <alignment horizontal="right"/>
    </xf>
    <xf numFmtId="0" fontId="0" fillId="0" borderId="49" xfId="0" applyBorder="1"/>
    <xf numFmtId="0" fontId="0" fillId="0" borderId="23" xfId="0" applyFill="1" applyBorder="1"/>
    <xf numFmtId="0" fontId="0" fillId="0" borderId="7" xfId="0" applyFill="1" applyBorder="1"/>
    <xf numFmtId="4" fontId="3" fillId="0" borderId="26" xfId="0" applyNumberFormat="1" applyFont="1" applyBorder="1"/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" fontId="0" fillId="0" borderId="37" xfId="0" applyNumberFormat="1" applyBorder="1"/>
    <xf numFmtId="49" fontId="0" fillId="0" borderId="28" xfId="0" applyNumberFormat="1" applyBorder="1"/>
    <xf numFmtId="0" fontId="0" fillId="0" borderId="35" xfId="0" applyFont="1" applyBorder="1"/>
    <xf numFmtId="0" fontId="0" fillId="0" borderId="50" xfId="0" applyBorder="1"/>
    <xf numFmtId="0" fontId="0" fillId="0" borderId="8" xfId="0" applyBorder="1"/>
    <xf numFmtId="49" fontId="0" fillId="0" borderId="0" xfId="0" applyNumberFormat="1" applyBorder="1"/>
    <xf numFmtId="49" fontId="0" fillId="0" borderId="46" xfId="0" applyNumberFormat="1" applyBorder="1"/>
    <xf numFmtId="0" fontId="1" fillId="0" borderId="13" xfId="1" applyFont="1" applyBorder="1" applyAlignment="1">
      <alignment horizontal="right"/>
    </xf>
    <xf numFmtId="0" fontId="1" fillId="0" borderId="5" xfId="1" applyFont="1" applyBorder="1" applyAlignment="1">
      <alignment horizontal="right"/>
    </xf>
    <xf numFmtId="0" fontId="0" fillId="0" borderId="53" xfId="0" applyBorder="1"/>
    <xf numFmtId="0" fontId="0" fillId="0" borderId="13" xfId="0" applyBorder="1" applyAlignment="1">
      <alignment horizontal="right"/>
    </xf>
    <xf numFmtId="0" fontId="0" fillId="0" borderId="41" xfId="0" applyBorder="1"/>
    <xf numFmtId="4" fontId="0" fillId="0" borderId="16" xfId="0" applyNumberFormat="1" applyFill="1" applyBorder="1"/>
    <xf numFmtId="49" fontId="0" fillId="0" borderId="2" xfId="0" applyNumberFormat="1" applyBorder="1" applyAlignment="1">
      <alignment horizontal="left" wrapText="1"/>
    </xf>
    <xf numFmtId="49" fontId="0" fillId="0" borderId="37" xfId="0" applyNumberFormat="1" applyBorder="1" applyAlignment="1">
      <alignment horizontal="left" wrapText="1"/>
    </xf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Fill="1" applyBorder="1" applyAlignment="1">
      <alignment horizontal="left"/>
    </xf>
    <xf numFmtId="4" fontId="0" fillId="0" borderId="24" xfId="0" applyNumberFormat="1" applyBorder="1" applyAlignment="1">
      <alignment horizontal="right"/>
    </xf>
    <xf numFmtId="1" fontId="5" fillId="0" borderId="56" xfId="0" applyNumberFormat="1" applyFont="1" applyBorder="1" applyAlignment="1">
      <alignment horizontal="right" vertical="center"/>
    </xf>
    <xf numFmtId="49" fontId="0" fillId="0" borderId="9" xfId="0" applyNumberFormat="1" applyBorder="1"/>
    <xf numFmtId="0" fontId="0" fillId="0" borderId="0" xfId="0" applyBorder="1" applyAlignment="1">
      <alignment horizontal="left" vertical="center" wrapText="1"/>
    </xf>
    <xf numFmtId="4" fontId="0" fillId="0" borderId="57" xfId="0" applyNumberFormat="1" applyFill="1" applyBorder="1"/>
    <xf numFmtId="0" fontId="0" fillId="0" borderId="13" xfId="0" applyFill="1" applyBorder="1"/>
    <xf numFmtId="0" fontId="2" fillId="0" borderId="16" xfId="1" applyFont="1" applyBorder="1" applyAlignment="1">
      <alignment horizontal="center"/>
    </xf>
    <xf numFmtId="4" fontId="6" fillId="0" borderId="32" xfId="0" applyNumberFormat="1" applyFont="1" applyBorder="1"/>
    <xf numFmtId="4" fontId="3" fillId="0" borderId="49" xfId="0" applyNumberFormat="1" applyFont="1" applyBorder="1"/>
    <xf numFmtId="49" fontId="0" fillId="0" borderId="12" xfId="0" applyNumberFormat="1" applyBorder="1" applyAlignment="1">
      <alignment horizontal="center" vertical="center" wrapText="1"/>
    </xf>
    <xf numFmtId="1" fontId="5" fillId="0" borderId="58" xfId="0" applyNumberFormat="1" applyFont="1" applyBorder="1" applyAlignment="1">
      <alignment horizontal="right" vertical="center"/>
    </xf>
    <xf numFmtId="14" fontId="3" fillId="0" borderId="30" xfId="0" applyNumberFormat="1" applyFont="1" applyBorder="1" applyAlignment="1">
      <alignment horizontal="center" vertical="center" wrapText="1"/>
    </xf>
    <xf numFmtId="0" fontId="1" fillId="0" borderId="24" xfId="1" applyFont="1" applyBorder="1" applyAlignment="1">
      <alignment horizontal="right"/>
    </xf>
    <xf numFmtId="4" fontId="0" fillId="0" borderId="19" xfId="0" applyNumberFormat="1" applyBorder="1"/>
    <xf numFmtId="0" fontId="5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center" vertical="top" wrapText="1"/>
    </xf>
    <xf numFmtId="0" fontId="0" fillId="0" borderId="5" xfId="0" applyFill="1" applyBorder="1" applyAlignment="1">
      <alignment horizontal="right"/>
    </xf>
    <xf numFmtId="0" fontId="0" fillId="0" borderId="24" xfId="0" applyFill="1" applyBorder="1"/>
    <xf numFmtId="0" fontId="0" fillId="0" borderId="5" xfId="0" applyBorder="1" applyAlignment="1">
      <alignment horizontal="left" vertical="center" wrapText="1"/>
    </xf>
    <xf numFmtId="0" fontId="0" fillId="0" borderId="12" xfId="0" applyFill="1" applyBorder="1"/>
    <xf numFmtId="49" fontId="0" fillId="0" borderId="16" xfId="0" applyNumberFormat="1" applyBorder="1"/>
    <xf numFmtId="0" fontId="0" fillId="0" borderId="32" xfId="0" applyBorder="1" applyAlignment="1">
      <alignment horizontal="left" vertical="center" wrapText="1"/>
    </xf>
    <xf numFmtId="49" fontId="0" fillId="0" borderId="16" xfId="0" applyNumberFormat="1" applyBorder="1" applyAlignment="1">
      <alignment vertical="center" wrapText="1"/>
    </xf>
    <xf numFmtId="0" fontId="0" fillId="0" borderId="20" xfId="0" applyBorder="1"/>
    <xf numFmtId="0" fontId="0" fillId="0" borderId="45" xfId="0" applyBorder="1" applyAlignment="1">
      <alignment horizontal="right"/>
    </xf>
    <xf numFmtId="4" fontId="0" fillId="0" borderId="52" xfId="0" applyNumberFormat="1" applyBorder="1"/>
    <xf numFmtId="0" fontId="1" fillId="0" borderId="25" xfId="1" applyFont="1" applyBorder="1" applyAlignment="1">
      <alignment horizontal="right"/>
    </xf>
    <xf numFmtId="0" fontId="0" fillId="0" borderId="29" xfId="0" applyBorder="1"/>
    <xf numFmtId="0" fontId="0" fillId="0" borderId="0" xfId="0" applyBorder="1" applyAlignment="1">
      <alignment vertical="center"/>
    </xf>
    <xf numFmtId="0" fontId="2" fillId="0" borderId="17" xfId="1" applyFont="1" applyBorder="1" applyAlignment="1">
      <alignment horizontal="right"/>
    </xf>
    <xf numFmtId="0" fontId="0" fillId="0" borderId="5" xfId="0" applyBorder="1" applyAlignment="1">
      <alignment horizontal="right"/>
    </xf>
    <xf numFmtId="4" fontId="0" fillId="0" borderId="33" xfId="0" applyNumberFormat="1" applyFill="1" applyBorder="1"/>
    <xf numFmtId="0" fontId="0" fillId="0" borderId="3" xfId="0" applyBorder="1" applyAlignment="1">
      <alignment vertical="center"/>
    </xf>
    <xf numFmtId="4" fontId="0" fillId="0" borderId="39" xfId="0" applyNumberFormat="1" applyFill="1" applyBorder="1"/>
    <xf numFmtId="4" fontId="0" fillId="0" borderId="2" xfId="0" applyNumberFormat="1" applyFill="1" applyBorder="1"/>
    <xf numFmtId="0" fontId="0" fillId="0" borderId="17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42" xfId="0" applyBorder="1" applyAlignment="1"/>
    <xf numFmtId="0" fontId="5" fillId="0" borderId="37" xfId="0" applyFont="1" applyBorder="1" applyAlignment="1">
      <alignment horizontal="left" vertical="top" wrapText="1"/>
    </xf>
    <xf numFmtId="49" fontId="0" fillId="0" borderId="37" xfId="0" applyNumberFormat="1" applyBorder="1" applyAlignment="1">
      <alignment vertical="top" wrapText="1"/>
    </xf>
    <xf numFmtId="0" fontId="0" fillId="0" borderId="3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43" xfId="0" applyNumberFormat="1" applyFill="1" applyBorder="1"/>
    <xf numFmtId="4" fontId="0" fillId="0" borderId="5" xfId="0" applyNumberFormat="1" applyFill="1" applyBorder="1"/>
    <xf numFmtId="0" fontId="0" fillId="0" borderId="27" xfId="0" applyFill="1" applyBorder="1"/>
    <xf numFmtId="4" fontId="0" fillId="0" borderId="34" xfId="0" applyNumberFormat="1" applyBorder="1"/>
    <xf numFmtId="49" fontId="0" fillId="0" borderId="3" xfId="0" applyNumberFormat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14" fontId="0" fillId="0" borderId="3" xfId="0" applyNumberFormat="1" applyBorder="1" applyAlignment="1">
      <alignment vertical="center" wrapText="1"/>
    </xf>
    <xf numFmtId="14" fontId="0" fillId="0" borderId="34" xfId="0" applyNumberFormat="1" applyBorder="1" applyAlignment="1">
      <alignment vertical="center" wrapText="1"/>
    </xf>
    <xf numFmtId="0" fontId="0" fillId="0" borderId="3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5" fillId="0" borderId="21" xfId="0" applyNumberFormat="1" applyFont="1" applyBorder="1" applyAlignment="1">
      <alignment horizontal="right" vertical="center" wrapText="1"/>
    </xf>
    <xf numFmtId="49" fontId="0" fillId="0" borderId="14" xfId="0" applyNumberFormat="1" applyBorder="1"/>
    <xf numFmtId="49" fontId="0" fillId="0" borderId="12" xfId="0" applyNumberFormat="1" applyBorder="1"/>
    <xf numFmtId="0" fontId="0" fillId="0" borderId="14" xfId="0" applyBorder="1" applyAlignment="1">
      <alignment vertical="center"/>
    </xf>
    <xf numFmtId="0" fontId="0" fillId="0" borderId="59" xfId="0" applyFill="1" applyBorder="1"/>
    <xf numFmtId="4" fontId="6" fillId="0" borderId="43" xfId="0" applyNumberFormat="1" applyFont="1" applyBorder="1"/>
    <xf numFmtId="4" fontId="6" fillId="0" borderId="0" xfId="0" applyNumberFormat="1" applyFont="1" applyBorder="1"/>
    <xf numFmtId="4" fontId="0" fillId="0" borderId="8" xfId="0" applyNumberFormat="1" applyFill="1" applyBorder="1"/>
    <xf numFmtId="4" fontId="0" fillId="0" borderId="2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3" fillId="0" borderId="0" xfId="0" applyNumberFormat="1" applyFont="1" applyBorder="1"/>
    <xf numFmtId="4" fontId="3" fillId="0" borderId="16" xfId="0" applyNumberFormat="1" applyFont="1" applyBorder="1"/>
    <xf numFmtId="0" fontId="3" fillId="0" borderId="42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0" fillId="0" borderId="36" xfId="0" applyFill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37" xfId="0" applyFill="1" applyBorder="1" applyAlignment="1">
      <alignment horizontal="left"/>
    </xf>
    <xf numFmtId="4" fontId="0" fillId="0" borderId="13" xfId="0" applyNumberFormat="1" applyBorder="1"/>
    <xf numFmtId="4" fontId="6" fillId="0" borderId="15" xfId="0" applyNumberFormat="1" applyFont="1" applyBorder="1"/>
    <xf numFmtId="4" fontId="3" fillId="0" borderId="38" xfId="0" applyNumberFormat="1" applyFont="1" applyBorder="1"/>
    <xf numFmtId="0" fontId="3" fillId="0" borderId="0" xfId="0" applyFont="1" applyBorder="1"/>
    <xf numFmtId="0" fontId="2" fillId="0" borderId="0" xfId="1" applyFon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25" xfId="0" applyBorder="1"/>
    <xf numFmtId="4" fontId="0" fillId="0" borderId="20" xfId="0" applyNumberFormat="1" applyBorder="1"/>
    <xf numFmtId="4" fontId="0" fillId="0" borderId="0" xfId="0" applyNumberFormat="1" applyFill="1" applyBorder="1"/>
    <xf numFmtId="49" fontId="0" fillId="0" borderId="0" xfId="0" applyNumberFormat="1" applyBorder="1" applyAlignment="1">
      <alignment vertical="center" wrapText="1"/>
    </xf>
    <xf numFmtId="4" fontId="0" fillId="0" borderId="12" xfId="0" applyNumberFormat="1" applyFill="1" applyBorder="1"/>
    <xf numFmtId="0" fontId="2" fillId="0" borderId="4" xfId="1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Border="1"/>
    <xf numFmtId="0" fontId="0" fillId="0" borderId="55" xfId="0" applyFill="1" applyBorder="1"/>
    <xf numFmtId="0" fontId="0" fillId="0" borderId="26" xfId="0" applyFill="1" applyBorder="1" applyAlignment="1">
      <alignment horizontal="right"/>
    </xf>
    <xf numFmtId="4" fontId="0" fillId="0" borderId="55" xfId="0" applyNumberFormat="1" applyBorder="1"/>
    <xf numFmtId="1" fontId="5" fillId="0" borderId="17" xfId="0" applyNumberFormat="1" applyFont="1" applyBorder="1" applyAlignment="1">
      <alignment horizontal="right" vertical="center"/>
    </xf>
    <xf numFmtId="0" fontId="0" fillId="0" borderId="4" xfId="0" applyFill="1" applyBorder="1" applyAlignment="1">
      <alignment horizontal="right"/>
    </xf>
    <xf numFmtId="0" fontId="0" fillId="0" borderId="10" xfId="0" applyFill="1" applyBorder="1"/>
    <xf numFmtId="14" fontId="0" fillId="0" borderId="26" xfId="0" applyNumberFormat="1" applyBorder="1"/>
    <xf numFmtId="4" fontId="0" fillId="0" borderId="23" xfId="0" applyNumberFormat="1" applyBorder="1"/>
    <xf numFmtId="0" fontId="0" fillId="0" borderId="0" xfId="0" applyAlignment="1">
      <alignment vertical="center"/>
    </xf>
    <xf numFmtId="0" fontId="0" fillId="0" borderId="40" xfId="0" applyFont="1" applyFill="1" applyBorder="1"/>
    <xf numFmtId="4" fontId="0" fillId="0" borderId="32" xfId="0" applyNumberFormat="1" applyBorder="1"/>
    <xf numFmtId="0" fontId="0" fillId="0" borderId="30" xfId="0" applyBorder="1" applyAlignment="1">
      <alignment vertical="top"/>
    </xf>
    <xf numFmtId="14" fontId="0" fillId="0" borderId="25" xfId="0" applyNumberFormat="1" applyFill="1" applyBorder="1"/>
    <xf numFmtId="0" fontId="1" fillId="0" borderId="0" xfId="1"/>
    <xf numFmtId="14" fontId="0" fillId="0" borderId="55" xfId="0" applyNumberFormat="1" applyBorder="1"/>
    <xf numFmtId="0" fontId="5" fillId="0" borderId="0" xfId="0" applyFont="1" applyBorder="1" applyAlignment="1">
      <alignment horizontal="center" vertical="top" wrapText="1"/>
    </xf>
    <xf numFmtId="0" fontId="0" fillId="0" borderId="40" xfId="0" applyFill="1" applyBorder="1"/>
    <xf numFmtId="0" fontId="0" fillId="0" borderId="44" xfId="0" applyFill="1" applyBorder="1"/>
    <xf numFmtId="0" fontId="0" fillId="0" borderId="23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4" fontId="0" fillId="2" borderId="0" xfId="0" applyNumberFormat="1" applyFill="1" applyBorder="1"/>
    <xf numFmtId="0" fontId="3" fillId="0" borderId="26" xfId="0" applyFont="1" applyBorder="1" applyAlignment="1">
      <alignment wrapText="1"/>
    </xf>
    <xf numFmtId="4" fontId="3" fillId="0" borderId="15" xfId="0" applyNumberFormat="1" applyFont="1" applyBorder="1"/>
    <xf numFmtId="0" fontId="3" fillId="0" borderId="37" xfId="0" applyFont="1" applyBorder="1" applyAlignment="1">
      <alignment wrapText="1"/>
    </xf>
    <xf numFmtId="4" fontId="0" fillId="0" borderId="22" xfId="0" applyNumberFormat="1" applyBorder="1"/>
    <xf numFmtId="4" fontId="0" fillId="0" borderId="11" xfId="0" applyNumberFormat="1" applyBorder="1"/>
    <xf numFmtId="4" fontId="0" fillId="0" borderId="31" xfId="0" applyNumberFormat="1" applyBorder="1"/>
    <xf numFmtId="4" fontId="0" fillId="0" borderId="26" xfId="0" applyNumberFormat="1" applyFill="1" applyBorder="1"/>
    <xf numFmtId="14" fontId="0" fillId="0" borderId="25" xfId="0" applyNumberFormat="1" applyBorder="1"/>
    <xf numFmtId="14" fontId="0" fillId="0" borderId="55" xfId="0" applyNumberFormat="1" applyFill="1" applyBorder="1"/>
    <xf numFmtId="0" fontId="3" fillId="0" borderId="26" xfId="0" applyFont="1" applyBorder="1" applyAlignment="1">
      <alignment horizont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0" fillId="3" borderId="9" xfId="0" applyFill="1" applyBorder="1"/>
    <xf numFmtId="0" fontId="0" fillId="3" borderId="13" xfId="0" applyFill="1" applyBorder="1"/>
    <xf numFmtId="0" fontId="0" fillId="3" borderId="48" xfId="0" applyFill="1" applyBorder="1"/>
    <xf numFmtId="0" fontId="0" fillId="3" borderId="30" xfId="0" applyFill="1" applyBorder="1"/>
    <xf numFmtId="0" fontId="0" fillId="0" borderId="25" xfId="0" applyFill="1" applyBorder="1" applyAlignment="1">
      <alignment horizontal="left"/>
    </xf>
    <xf numFmtId="4" fontId="3" fillId="0" borderId="55" xfId="0" applyNumberFormat="1" applyFont="1" applyBorder="1"/>
    <xf numFmtId="0" fontId="0" fillId="0" borderId="26" xfId="0" applyBorder="1" applyAlignment="1"/>
    <xf numFmtId="4" fontId="0" fillId="0" borderId="9" xfId="0" applyNumberFormat="1" applyBorder="1"/>
    <xf numFmtId="0" fontId="0" fillId="0" borderId="58" xfId="0" applyBorder="1" applyAlignment="1"/>
    <xf numFmtId="0" fontId="0" fillId="0" borderId="61" xfId="0" applyBorder="1"/>
    <xf numFmtId="0" fontId="0" fillId="0" borderId="48" xfId="0" applyFill="1" applyBorder="1" applyAlignment="1">
      <alignment vertical="top"/>
    </xf>
    <xf numFmtId="0" fontId="0" fillId="0" borderId="61" xfId="0" applyFill="1" applyBorder="1"/>
    <xf numFmtId="0" fontId="0" fillId="0" borderId="63" xfId="0" applyFill="1" applyBorder="1"/>
    <xf numFmtId="4" fontId="6" fillId="0" borderId="32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4" fontId="0" fillId="0" borderId="22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" fontId="0" fillId="0" borderId="22" xfId="0" applyNumberForma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right" vertical="center"/>
    </xf>
    <xf numFmtId="4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49" fontId="0" fillId="0" borderId="9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0" fillId="0" borderId="13" xfId="0" applyBorder="1" applyAlignment="1">
      <alignment horizontal="right" vertical="center"/>
    </xf>
    <xf numFmtId="4" fontId="0" fillId="0" borderId="57" xfId="0" applyNumberFormat="1" applyBorder="1" applyAlignment="1">
      <alignment vertical="center"/>
    </xf>
    <xf numFmtId="0" fontId="0" fillId="0" borderId="18" xfId="0" applyBorder="1"/>
    <xf numFmtId="0" fontId="0" fillId="0" borderId="58" xfId="0" applyFill="1" applyBorder="1"/>
    <xf numFmtId="14" fontId="0" fillId="0" borderId="55" xfId="0" applyNumberFormat="1" applyBorder="1" applyAlignment="1"/>
    <xf numFmtId="0" fontId="0" fillId="0" borderId="48" xfId="0" applyFill="1" applyBorder="1"/>
    <xf numFmtId="0" fontId="0" fillId="0" borderId="55" xfId="0" applyBorder="1"/>
    <xf numFmtId="0" fontId="3" fillId="0" borderId="55" xfId="0" applyFont="1" applyBorder="1" applyAlignment="1">
      <alignment wrapText="1"/>
    </xf>
    <xf numFmtId="0" fontId="2" fillId="0" borderId="2" xfId="1" applyFont="1" applyBorder="1" applyAlignment="1">
      <alignment horizontal="center" wrapText="1"/>
    </xf>
    <xf numFmtId="0" fontId="0" fillId="0" borderId="41" xfId="0" applyFont="1" applyFill="1" applyBorder="1"/>
    <xf numFmtId="0" fontId="0" fillId="0" borderId="12" xfId="0" applyBorder="1"/>
    <xf numFmtId="0" fontId="0" fillId="2" borderId="26" xfId="0" applyFill="1" applyBorder="1" applyAlignment="1">
      <alignment vertical="top"/>
    </xf>
    <xf numFmtId="0" fontId="0" fillId="2" borderId="55" xfId="0" applyFill="1" applyBorder="1" applyAlignment="1">
      <alignment vertical="top"/>
    </xf>
    <xf numFmtId="0" fontId="0" fillId="2" borderId="25" xfId="0" applyFill="1" applyBorder="1" applyAlignment="1">
      <alignment vertical="top"/>
    </xf>
    <xf numFmtId="0" fontId="0" fillId="0" borderId="45" xfId="0" applyFill="1" applyBorder="1"/>
    <xf numFmtId="0" fontId="0" fillId="3" borderId="45" xfId="0" applyFill="1" applyBorder="1"/>
    <xf numFmtId="0" fontId="0" fillId="0" borderId="63" xfId="0" applyBorder="1"/>
    <xf numFmtId="0" fontId="0" fillId="0" borderId="54" xfId="0" applyFill="1" applyBorder="1" applyAlignment="1">
      <alignment vertical="top"/>
    </xf>
    <xf numFmtId="0" fontId="0" fillId="0" borderId="23" xfId="0" applyFill="1" applyBorder="1" applyAlignment="1">
      <alignment horizontal="right"/>
    </xf>
    <xf numFmtId="14" fontId="0" fillId="0" borderId="26" xfId="0" applyNumberFormat="1" applyFill="1" applyBorder="1"/>
    <xf numFmtId="0" fontId="0" fillId="0" borderId="31" xfId="0" applyBorder="1"/>
    <xf numFmtId="0" fontId="0" fillId="0" borderId="30" xfId="0" applyBorder="1"/>
    <xf numFmtId="0" fontId="0" fillId="0" borderId="70" xfId="0" applyFill="1" applyBorder="1" applyAlignment="1">
      <alignment horizontal="right"/>
    </xf>
    <xf numFmtId="0" fontId="0" fillId="0" borderId="43" xfId="0" applyBorder="1" applyAlignment="1">
      <alignment vertical="center"/>
    </xf>
    <xf numFmtId="0" fontId="0" fillId="0" borderId="60" xfId="0" applyFill="1" applyBorder="1"/>
    <xf numFmtId="0" fontId="0" fillId="0" borderId="11" xfId="0" applyBorder="1"/>
    <xf numFmtId="0" fontId="0" fillId="0" borderId="54" xfId="0" applyFill="1" applyBorder="1"/>
    <xf numFmtId="0" fontId="1" fillId="0" borderId="26" xfId="1" applyFont="1" applyBorder="1" applyAlignment="1">
      <alignment horizontal="right"/>
    </xf>
    <xf numFmtId="0" fontId="0" fillId="0" borderId="13" xfId="0" applyBorder="1"/>
    <xf numFmtId="14" fontId="3" fillId="0" borderId="6" xfId="0" applyNumberFormat="1" applyFont="1" applyBorder="1" applyAlignment="1">
      <alignment horizontal="center" vertical="center" wrapText="1"/>
    </xf>
    <xf numFmtId="14" fontId="3" fillId="0" borderId="34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top"/>
    </xf>
    <xf numFmtId="1" fontId="5" fillId="0" borderId="54" xfId="0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2" xfId="0" applyBorder="1" applyAlignment="1">
      <alignment vertical="center"/>
    </xf>
    <xf numFmtId="1" fontId="5" fillId="0" borderId="53" xfId="0" applyNumberFormat="1" applyFont="1" applyBorder="1" applyAlignment="1">
      <alignment horizontal="right" vertical="top"/>
    </xf>
    <xf numFmtId="0" fontId="5" fillId="0" borderId="5" xfId="0" applyFont="1" applyBorder="1" applyAlignment="1">
      <alignment horizontal="center" vertical="top" wrapText="1"/>
    </xf>
    <xf numFmtId="49" fontId="0" fillId="0" borderId="4" xfId="0" applyNumberFormat="1" applyBorder="1" applyAlignment="1">
      <alignment vertical="top"/>
    </xf>
    <xf numFmtId="0" fontId="0" fillId="0" borderId="9" xfId="0" applyBorder="1"/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vertical="center" wrapText="1"/>
    </xf>
    <xf numFmtId="14" fontId="3" fillId="0" borderId="6" xfId="0" applyNumberFormat="1" applyFont="1" applyBorder="1" applyAlignment="1">
      <alignment horizontal="center" vertical="center"/>
    </xf>
    <xf numFmtId="0" fontId="2" fillId="0" borderId="6" xfId="1" applyFont="1" applyBorder="1" applyAlignment="1">
      <alignment horizontal="center"/>
    </xf>
    <xf numFmtId="14" fontId="3" fillId="0" borderId="6" xfId="0" applyNumberFormat="1" applyFont="1" applyBorder="1" applyAlignment="1">
      <alignment horizontal="center" vertical="center"/>
    </xf>
    <xf numFmtId="0" fontId="0" fillId="0" borderId="56" xfId="0" applyFill="1" applyBorder="1"/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62" xfId="0" applyBorder="1"/>
    <xf numFmtId="0" fontId="0" fillId="0" borderId="29" xfId="0" applyFill="1" applyBorder="1" applyAlignment="1">
      <alignment horizontal="right"/>
    </xf>
    <xf numFmtId="0" fontId="0" fillId="0" borderId="62" xfId="0" applyFill="1" applyBorder="1" applyAlignment="1">
      <alignment horizontal="right"/>
    </xf>
    <xf numFmtId="0" fontId="0" fillId="0" borderId="70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72" xfId="0" applyBorder="1" applyAlignment="1">
      <alignment horizontal="right"/>
    </xf>
    <xf numFmtId="4" fontId="0" fillId="0" borderId="70" xfId="0" applyNumberFormat="1" applyBorder="1"/>
    <xf numFmtId="4" fontId="0" fillId="0" borderId="62" xfId="0" applyNumberFormat="1" applyBorder="1"/>
    <xf numFmtId="4" fontId="0" fillId="0" borderId="72" xfId="0" applyNumberFormat="1" applyBorder="1"/>
    <xf numFmtId="4" fontId="3" fillId="0" borderId="21" xfId="0" applyNumberFormat="1" applyFont="1" applyBorder="1"/>
    <xf numFmtId="4" fontId="0" fillId="0" borderId="29" xfId="0" applyNumberFormat="1" applyFill="1" applyBorder="1"/>
    <xf numFmtId="4" fontId="0" fillId="0" borderId="10" xfId="0" applyNumberFormat="1" applyBorder="1"/>
    <xf numFmtId="0" fontId="0" fillId="0" borderId="70" xfId="0" applyBorder="1"/>
    <xf numFmtId="4" fontId="0" fillId="0" borderId="72" xfId="0" applyNumberFormat="1" applyFill="1" applyBorder="1"/>
    <xf numFmtId="0" fontId="0" fillId="0" borderId="51" xfId="0" applyBorder="1"/>
    <xf numFmtId="0" fontId="0" fillId="0" borderId="22" xfId="0" applyFill="1" applyBorder="1"/>
    <xf numFmtId="0" fontId="0" fillId="0" borderId="11" xfId="0" applyFill="1" applyBorder="1"/>
    <xf numFmtId="0" fontId="0" fillId="0" borderId="31" xfId="0" applyFill="1" applyBorder="1"/>
    <xf numFmtId="4" fontId="0" fillId="0" borderId="17" xfId="0" applyNumberFormat="1" applyBorder="1"/>
    <xf numFmtId="4" fontId="0" fillId="0" borderId="73" xfId="0" applyNumberFormat="1" applyBorder="1"/>
    <xf numFmtId="4" fontId="0" fillId="0" borderId="61" xfId="0" applyNumberFormat="1" applyBorder="1"/>
    <xf numFmtId="4" fontId="0" fillId="0" borderId="64" xfId="0" applyNumberFormat="1" applyBorder="1"/>
    <xf numFmtId="4" fontId="0" fillId="0" borderId="64" xfId="0" applyNumberFormat="1" applyFill="1" applyBorder="1"/>
    <xf numFmtId="14" fontId="3" fillId="0" borderId="6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right"/>
    </xf>
    <xf numFmtId="0" fontId="0" fillId="0" borderId="51" xfId="0" applyBorder="1" applyAlignment="1">
      <alignment horizontal="right"/>
    </xf>
    <xf numFmtId="4" fontId="0" fillId="0" borderId="39" xfId="0" applyNumberFormat="1" applyBorder="1"/>
    <xf numFmtId="0" fontId="0" fillId="0" borderId="56" xfId="0" applyFill="1" applyBorder="1" applyAlignment="1">
      <alignment vertical="top"/>
    </xf>
    <xf numFmtId="0" fontId="0" fillId="0" borderId="4" xfId="0" applyBorder="1" applyAlignment="1">
      <alignment horizontal="right"/>
    </xf>
    <xf numFmtId="0" fontId="0" fillId="3" borderId="51" xfId="0" applyFill="1" applyBorder="1" applyAlignment="1">
      <alignment horizontal="right"/>
    </xf>
    <xf numFmtId="0" fontId="0" fillId="3" borderId="29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3" borderId="62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4" fontId="0" fillId="0" borderId="74" xfId="0" applyNumberFormat="1" applyBorder="1"/>
    <xf numFmtId="4" fontId="0" fillId="0" borderId="68" xfId="0" applyNumberFormat="1" applyBorder="1"/>
    <xf numFmtId="4" fontId="0" fillId="0" borderId="63" xfId="0" applyNumberFormat="1" applyBorder="1"/>
    <xf numFmtId="4" fontId="0" fillId="0" borderId="71" xfId="0" applyNumberFormat="1" applyBorder="1"/>
    <xf numFmtId="4" fontId="0" fillId="0" borderId="65" xfId="0" applyNumberFormat="1" applyBorder="1"/>
    <xf numFmtId="4" fontId="0" fillId="3" borderId="64" xfId="0" applyNumberFormat="1" applyFill="1" applyBorder="1"/>
    <xf numFmtId="4" fontId="0" fillId="3" borderId="65" xfId="0" applyNumberFormat="1" applyFill="1" applyBorder="1"/>
    <xf numFmtId="4" fontId="0" fillId="3" borderId="63" xfId="0" applyNumberFormat="1" applyFill="1" applyBorder="1"/>
    <xf numFmtId="4" fontId="0" fillId="0" borderId="63" xfId="0" applyNumberFormat="1" applyFill="1" applyBorder="1"/>
    <xf numFmtId="0" fontId="0" fillId="0" borderId="65" xfId="0" applyFill="1" applyBorder="1"/>
    <xf numFmtId="4" fontId="0" fillId="0" borderId="65" xfId="0" applyNumberFormat="1" applyFill="1" applyBorder="1"/>
    <xf numFmtId="0" fontId="0" fillId="0" borderId="65" xfId="0" applyBorder="1"/>
    <xf numFmtId="4" fontId="0" fillId="0" borderId="3" xfId="0" applyNumberFormat="1" applyFill="1" applyBorder="1"/>
    <xf numFmtId="0" fontId="0" fillId="0" borderId="34" xfId="0" applyBorder="1" applyAlignment="1">
      <alignment vertical="top"/>
    </xf>
    <xf numFmtId="0" fontId="0" fillId="0" borderId="72" xfId="0" applyFill="1" applyBorder="1"/>
    <xf numFmtId="0" fontId="0" fillId="0" borderId="48" xfId="0" applyBorder="1" applyAlignment="1">
      <alignment vertical="top"/>
    </xf>
    <xf numFmtId="4" fontId="3" fillId="0" borderId="64" xfId="0" applyNumberFormat="1" applyFont="1" applyBorder="1"/>
    <xf numFmtId="0" fontId="0" fillId="2" borderId="0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17" xfId="0" applyFill="1" applyBorder="1" applyAlignment="1">
      <alignment vertical="top"/>
    </xf>
    <xf numFmtId="0" fontId="0" fillId="0" borderId="43" xfId="0" applyBorder="1"/>
    <xf numFmtId="0" fontId="0" fillId="0" borderId="68" xfId="0" applyBorder="1"/>
    <xf numFmtId="0" fontId="3" fillId="0" borderId="0" xfId="0" applyFont="1" applyFill="1" applyBorder="1" applyAlignment="1">
      <alignment horizontal="right"/>
    </xf>
    <xf numFmtId="0" fontId="3" fillId="0" borderId="3" xfId="0" applyFont="1" applyBorder="1" applyAlignment="1">
      <alignment wrapText="1"/>
    </xf>
    <xf numFmtId="0" fontId="0" fillId="0" borderId="17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35" xfId="0" applyBorder="1" applyAlignment="1">
      <alignment vertical="center"/>
    </xf>
    <xf numFmtId="0" fontId="0" fillId="0" borderId="70" xfId="0" applyFill="1" applyBorder="1"/>
    <xf numFmtId="4" fontId="0" fillId="0" borderId="69" xfId="0" applyNumberFormat="1" applyBorder="1"/>
    <xf numFmtId="0" fontId="0" fillId="2" borderId="26" xfId="0" applyFill="1" applyBorder="1"/>
    <xf numFmtId="0" fontId="0" fillId="0" borderId="28" xfId="0" applyFill="1" applyBorder="1" applyAlignment="1">
      <alignment vertical="top"/>
    </xf>
    <xf numFmtId="4" fontId="0" fillId="0" borderId="47" xfId="0" applyNumberFormat="1" applyBorder="1"/>
    <xf numFmtId="4" fontId="0" fillId="0" borderId="61" xfId="0" applyNumberFormat="1" applyFill="1" applyBorder="1"/>
    <xf numFmtId="4" fontId="0" fillId="0" borderId="71" xfId="0" applyNumberFormat="1" applyFill="1" applyBorder="1"/>
    <xf numFmtId="4" fontId="0" fillId="0" borderId="66" xfId="0" applyNumberFormat="1" applyBorder="1"/>
    <xf numFmtId="0" fontId="0" fillId="0" borderId="29" xfId="0" applyFill="1" applyBorder="1"/>
    <xf numFmtId="4" fontId="0" fillId="0" borderId="46" xfId="0" applyNumberFormat="1" applyBorder="1"/>
    <xf numFmtId="0" fontId="0" fillId="0" borderId="5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55" xfId="0" applyBorder="1" applyAlignment="1"/>
    <xf numFmtId="0" fontId="0" fillId="0" borderId="17" xfId="0" applyBorder="1" applyAlignment="1">
      <alignment vertical="top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5" xfId="0" applyBorder="1"/>
    <xf numFmtId="0" fontId="0" fillId="0" borderId="13" xfId="0" applyBorder="1"/>
    <xf numFmtId="0" fontId="0" fillId="3" borderId="5" xfId="0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top"/>
    </xf>
    <xf numFmtId="0" fontId="0" fillId="0" borderId="58" xfId="0" applyBorder="1"/>
    <xf numFmtId="0" fontId="0" fillId="0" borderId="56" xfId="0" applyBorder="1"/>
    <xf numFmtId="0" fontId="0" fillId="0" borderId="9" xfId="0" applyBorder="1"/>
    <xf numFmtId="0" fontId="0" fillId="0" borderId="5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60" xfId="0" applyBorder="1"/>
    <xf numFmtId="0" fontId="0" fillId="0" borderId="17" xfId="0" applyBorder="1" applyAlignment="1"/>
    <xf numFmtId="0" fontId="0" fillId="0" borderId="71" xfId="0" applyBorder="1"/>
    <xf numFmtId="0" fontId="0" fillId="0" borderId="64" xfId="0" applyBorder="1"/>
    <xf numFmtId="0" fontId="0" fillId="0" borderId="9" xfId="0" applyBorder="1" applyAlignment="1"/>
    <xf numFmtId="0" fontId="0" fillId="0" borderId="25" xfId="0" applyBorder="1" applyAlignment="1"/>
    <xf numFmtId="0" fontId="3" fillId="0" borderId="55" xfId="0" applyFont="1" applyBorder="1"/>
    <xf numFmtId="0" fontId="0" fillId="0" borderId="73" xfId="0" applyBorder="1" applyAlignment="1">
      <alignment vertical="top"/>
    </xf>
    <xf numFmtId="0" fontId="0" fillId="0" borderId="70" xfId="0" applyBorder="1" applyAlignment="1">
      <alignment vertical="top"/>
    </xf>
    <xf numFmtId="14" fontId="0" fillId="0" borderId="58" xfId="0" applyNumberFormat="1" applyBorder="1"/>
    <xf numFmtId="0" fontId="0" fillId="0" borderId="53" xfId="0" applyFill="1" applyBorder="1"/>
    <xf numFmtId="4" fontId="0" fillId="0" borderId="55" xfId="0" applyNumberFormat="1" applyFill="1" applyBorder="1"/>
    <xf numFmtId="0" fontId="0" fillId="0" borderId="51" xfId="0" applyFill="1" applyBorder="1"/>
    <xf numFmtId="0" fontId="0" fillId="0" borderId="58" xfId="0" applyBorder="1" applyAlignment="1">
      <alignment vertical="top"/>
    </xf>
    <xf numFmtId="0" fontId="0" fillId="0" borderId="7" xfId="0" applyBorder="1"/>
    <xf numFmtId="4" fontId="0" fillId="0" borderId="14" xfId="0" applyNumberFormat="1" applyBorder="1"/>
    <xf numFmtId="0" fontId="0" fillId="0" borderId="28" xfId="0" applyFill="1" applyBorder="1"/>
    <xf numFmtId="0" fontId="0" fillId="0" borderId="3" xfId="0" applyFill="1" applyBorder="1" applyAlignment="1"/>
    <xf numFmtId="0" fontId="0" fillId="0" borderId="53" xfId="0" applyBorder="1" applyAlignment="1">
      <alignment vertical="center"/>
    </xf>
    <xf numFmtId="0" fontId="0" fillId="0" borderId="48" xfId="0" applyBorder="1"/>
    <xf numFmtId="0" fontId="0" fillId="0" borderId="58" xfId="0" applyBorder="1"/>
    <xf numFmtId="0" fontId="0" fillId="0" borderId="56" xfId="0" applyBorder="1"/>
    <xf numFmtId="0" fontId="0" fillId="0" borderId="9" xfId="0" applyBorder="1"/>
    <xf numFmtId="0" fontId="0" fillId="0" borderId="51" xfId="0" applyBorder="1" applyAlignment="1"/>
    <xf numFmtId="0" fontId="0" fillId="0" borderId="13" xfId="0" applyBorder="1" applyAlignment="1">
      <alignment vertical="top"/>
    </xf>
    <xf numFmtId="0" fontId="0" fillId="0" borderId="45" xfId="0" applyBorder="1"/>
    <xf numFmtId="0" fontId="0" fillId="0" borderId="13" xfId="0" applyBorder="1"/>
    <xf numFmtId="0" fontId="0" fillId="0" borderId="54" xfId="0" applyBorder="1"/>
    <xf numFmtId="0" fontId="3" fillId="0" borderId="10" xfId="0" applyFont="1" applyBorder="1" applyAlignment="1">
      <alignment vertical="top"/>
    </xf>
    <xf numFmtId="4" fontId="0" fillId="0" borderId="68" xfId="0" applyNumberFormat="1" applyFill="1" applyBorder="1"/>
    <xf numFmtId="4" fontId="0" fillId="0" borderId="47" xfId="0" applyNumberFormat="1" applyFill="1" applyBorder="1"/>
    <xf numFmtId="0" fontId="3" fillId="0" borderId="66" xfId="0" applyFont="1" applyBorder="1" applyAlignment="1">
      <alignment vertical="top"/>
    </xf>
    <xf numFmtId="0" fontId="3" fillId="0" borderId="62" xfId="0" applyFont="1" applyBorder="1" applyAlignment="1">
      <alignment vertical="top"/>
    </xf>
    <xf numFmtId="0" fontId="3" fillId="0" borderId="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21" xfId="0" applyFill="1" applyBorder="1"/>
    <xf numFmtId="0" fontId="0" fillId="0" borderId="15" xfId="0" applyFill="1" applyBorder="1"/>
    <xf numFmtId="0" fontId="0" fillId="0" borderId="52" xfId="0" applyFill="1" applyBorder="1"/>
    <xf numFmtId="0" fontId="0" fillId="0" borderId="64" xfId="0" applyFill="1" applyBorder="1"/>
    <xf numFmtId="4" fontId="0" fillId="0" borderId="18" xfId="0" applyNumberFormat="1" applyFill="1" applyBorder="1"/>
    <xf numFmtId="0" fontId="0" fillId="0" borderId="62" xfId="0" applyFill="1" applyBorder="1"/>
    <xf numFmtId="0" fontId="0" fillId="0" borderId="6" xfId="0" applyBorder="1" applyAlignment="1">
      <alignment horizontal="right"/>
    </xf>
    <xf numFmtId="0" fontId="0" fillId="0" borderId="9" xfId="0" applyBorder="1" applyAlignment="1"/>
    <xf numFmtId="0" fontId="0" fillId="0" borderId="58" xfId="0" applyBorder="1"/>
    <xf numFmtId="0" fontId="0" fillId="0" borderId="56" xfId="0" applyBorder="1"/>
    <xf numFmtId="0" fontId="0" fillId="0" borderId="9" xfId="0" applyBorder="1"/>
    <xf numFmtId="0" fontId="0" fillId="0" borderId="2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48" xfId="0" applyBorder="1"/>
    <xf numFmtId="0" fontId="0" fillId="0" borderId="64" xfId="0" applyBorder="1"/>
    <xf numFmtId="0" fontId="0" fillId="0" borderId="42" xfId="0" applyBorder="1" applyAlignment="1">
      <alignment vertical="top"/>
    </xf>
    <xf numFmtId="0" fontId="0" fillId="2" borderId="40" xfId="0" applyFill="1" applyBorder="1"/>
    <xf numFmtId="0" fontId="0" fillId="2" borderId="70" xfId="0" applyFill="1" applyBorder="1"/>
    <xf numFmtId="4" fontId="0" fillId="2" borderId="64" xfId="0" applyNumberFormat="1" applyFill="1" applyBorder="1"/>
    <xf numFmtId="0" fontId="0" fillId="2" borderId="13" xfId="0" applyFill="1" applyBorder="1"/>
    <xf numFmtId="4" fontId="0" fillId="2" borderId="63" xfId="0" applyNumberFormat="1" applyFill="1" applyBorder="1"/>
    <xf numFmtId="0" fontId="0" fillId="0" borderId="11" xfId="0" applyBorder="1" applyAlignment="1"/>
    <xf numFmtId="0" fontId="3" fillId="0" borderId="43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26" xfId="0" applyFont="1" applyBorder="1" applyAlignment="1">
      <alignment vertical="center"/>
    </xf>
    <xf numFmtId="4" fontId="0" fillId="0" borderId="6" xfId="0" applyNumberFormat="1" applyBorder="1"/>
    <xf numFmtId="4" fontId="0" fillId="0" borderId="75" xfId="0" applyNumberFormat="1" applyBorder="1"/>
    <xf numFmtId="4" fontId="0" fillId="0" borderId="67" xfId="0" applyNumberFormat="1" applyBorder="1"/>
    <xf numFmtId="0" fontId="0" fillId="0" borderId="75" xfId="0" applyFill="1" applyBorder="1"/>
    <xf numFmtId="0" fontId="0" fillId="0" borderId="67" xfId="0" applyFill="1" applyBorder="1"/>
    <xf numFmtId="0" fontId="0" fillId="0" borderId="58" xfId="0" applyBorder="1"/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60" xfId="0" applyBorder="1"/>
    <xf numFmtId="0" fontId="0" fillId="0" borderId="48" xfId="0" applyBorder="1"/>
    <xf numFmtId="0" fontId="0" fillId="0" borderId="58" xfId="0" applyBorder="1"/>
    <xf numFmtId="0" fontId="0" fillId="0" borderId="56" xfId="0" applyBorder="1"/>
    <xf numFmtId="0" fontId="0" fillId="0" borderId="9" xfId="0" applyBorder="1"/>
    <xf numFmtId="0" fontId="0" fillId="0" borderId="48" xfId="0" applyBorder="1"/>
    <xf numFmtId="165" fontId="0" fillId="0" borderId="10" xfId="0" applyNumberFormat="1" applyBorder="1"/>
    <xf numFmtId="0" fontId="0" fillId="0" borderId="71" xfId="0" applyBorder="1"/>
    <xf numFmtId="0" fontId="0" fillId="0" borderId="64" xfId="0" applyBorder="1"/>
    <xf numFmtId="0" fontId="0" fillId="0" borderId="65" xfId="0" applyBorder="1" applyAlignment="1">
      <alignment vertical="top"/>
    </xf>
    <xf numFmtId="0" fontId="3" fillId="0" borderId="2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0" fillId="3" borderId="73" xfId="0" applyNumberFormat="1" applyFill="1" applyBorder="1"/>
    <xf numFmtId="4" fontId="0" fillId="3" borderId="67" xfId="0" applyNumberFormat="1" applyFill="1" applyBorder="1"/>
    <xf numFmtId="4" fontId="0" fillId="0" borderId="76" xfId="0" applyNumberFormat="1" applyBorder="1"/>
    <xf numFmtId="4" fontId="0" fillId="0" borderId="10" xfId="0" applyNumberFormat="1" applyFill="1" applyBorder="1"/>
    <xf numFmtId="4" fontId="0" fillId="2" borderId="68" xfId="0" applyNumberFormat="1" applyFill="1" applyBorder="1"/>
    <xf numFmtId="4" fontId="0" fillId="3" borderId="68" xfId="0" applyNumberFormat="1" applyFill="1" applyBorder="1"/>
    <xf numFmtId="4" fontId="0" fillId="3" borderId="46" xfId="0" applyNumberFormat="1" applyFill="1" applyBorder="1"/>
    <xf numFmtId="4" fontId="3" fillId="0" borderId="6" xfId="0" applyNumberFormat="1" applyFont="1" applyBorder="1"/>
    <xf numFmtId="0" fontId="0" fillId="0" borderId="74" xfId="0" applyFill="1" applyBorder="1"/>
    <xf numFmtId="0" fontId="0" fillId="0" borderId="68" xfId="0" applyFill="1" applyBorder="1"/>
    <xf numFmtId="4" fontId="0" fillId="0" borderId="73" xfId="0" applyNumberFormat="1" applyFill="1" applyBorder="1"/>
    <xf numFmtId="4" fontId="0" fillId="3" borderId="75" xfId="0" applyNumberFormat="1" applyFill="1" applyBorder="1"/>
    <xf numFmtId="0" fontId="0" fillId="0" borderId="47" xfId="0" applyFill="1" applyBorder="1"/>
    <xf numFmtId="4" fontId="0" fillId="0" borderId="75" xfId="0" applyNumberFormat="1" applyFill="1" applyBorder="1"/>
    <xf numFmtId="0" fontId="0" fillId="0" borderId="66" xfId="0" applyBorder="1"/>
    <xf numFmtId="4" fontId="3" fillId="0" borderId="10" xfId="0" applyNumberFormat="1" applyFont="1" applyBorder="1"/>
    <xf numFmtId="4" fontId="0" fillId="0" borderId="14" xfId="0" applyNumberFormat="1" applyFill="1" applyBorder="1"/>
    <xf numFmtId="4" fontId="0" fillId="0" borderId="34" xfId="0" applyNumberFormat="1" applyFill="1" applyBorder="1"/>
    <xf numFmtId="4" fontId="3" fillId="0" borderId="17" xfId="0" applyNumberFormat="1" applyFont="1" applyBorder="1"/>
    <xf numFmtId="0" fontId="0" fillId="0" borderId="61" xfId="0" applyFill="1" applyBorder="1" applyAlignment="1">
      <alignment vertical="top"/>
    </xf>
    <xf numFmtId="0" fontId="0" fillId="0" borderId="71" xfId="0" applyFill="1" applyBorder="1"/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3" xfId="0" applyBorder="1" applyAlignment="1">
      <alignment vertical="top"/>
    </xf>
    <xf numFmtId="0" fontId="3" fillId="0" borderId="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53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6" xfId="0" applyBorder="1" applyAlignment="1">
      <alignment vertical="top"/>
    </xf>
    <xf numFmtId="0" fontId="3" fillId="0" borderId="15" xfId="0" applyFont="1" applyBorder="1" applyAlignment="1">
      <alignment horizontal="center"/>
    </xf>
    <xf numFmtId="0" fontId="0" fillId="0" borderId="55" xfId="0" applyBorder="1" applyAlignment="1">
      <alignment vertical="top"/>
    </xf>
    <xf numFmtId="14" fontId="3" fillId="0" borderId="21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right" vertical="top"/>
    </xf>
    <xf numFmtId="0" fontId="0" fillId="0" borderId="53" xfId="0" applyBorder="1" applyAlignment="1">
      <alignment horizontal="right" vertical="top"/>
    </xf>
    <xf numFmtId="0" fontId="0" fillId="0" borderId="28" xfId="0" applyBorder="1" applyAlignment="1">
      <alignment horizontal="right" vertical="top"/>
    </xf>
    <xf numFmtId="0" fontId="5" fillId="0" borderId="2" xfId="0" applyFont="1" applyBorder="1" applyAlignment="1">
      <alignment horizontal="center" vertical="top" wrapText="1"/>
    </xf>
    <xf numFmtId="0" fontId="0" fillId="0" borderId="5" xfId="0" applyBorder="1" applyAlignment="1"/>
    <xf numFmtId="0" fontId="0" fillId="0" borderId="3" xfId="0" applyBorder="1" applyAlignment="1"/>
    <xf numFmtId="49" fontId="0" fillId="0" borderId="23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14" fontId="3" fillId="0" borderId="21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43" xfId="1" applyFont="1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6" xfId="0" applyBorder="1" applyAlignment="1">
      <alignment vertical="top"/>
    </xf>
    <xf numFmtId="14" fontId="3" fillId="0" borderId="6" xfId="0" applyNumberFormat="1" applyFont="1" applyBorder="1" applyAlignment="1">
      <alignment horizontal="center" vertical="center" wrapText="1"/>
    </xf>
    <xf numFmtId="14" fontId="3" fillId="0" borderId="34" xfId="0" applyNumberFormat="1" applyFont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vertical="center" wrapText="1"/>
    </xf>
    <xf numFmtId="1" fontId="5" fillId="0" borderId="54" xfId="0" applyNumberFormat="1" applyFont="1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49" fontId="0" fillId="0" borderId="2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2" xfId="0" applyFill="1" applyBorder="1" applyAlignment="1"/>
    <xf numFmtId="0" fontId="0" fillId="0" borderId="30" xfId="0" applyBorder="1" applyAlignment="1"/>
    <xf numFmtId="1" fontId="5" fillId="0" borderId="1" xfId="0" applyNumberFormat="1" applyFont="1" applyBorder="1" applyAlignment="1">
      <alignment horizontal="right" vertical="center"/>
    </xf>
    <xf numFmtId="0" fontId="0" fillId="0" borderId="53" xfId="0" applyBorder="1" applyAlignment="1">
      <alignment vertical="center"/>
    </xf>
    <xf numFmtId="0" fontId="0" fillId="0" borderId="28" xfId="0" applyBorder="1" applyAlignment="1">
      <alignment vertical="center"/>
    </xf>
    <xf numFmtId="49" fontId="0" fillId="0" borderId="2" xfId="0" applyNumberForma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21" xfId="1" applyFont="1" applyBorder="1" applyAlignment="1">
      <alignment horizontal="center" wrapText="1"/>
    </xf>
    <xf numFmtId="0" fontId="2" fillId="0" borderId="14" xfId="1" applyFont="1" applyBorder="1" applyAlignment="1">
      <alignment horizontal="center" wrapText="1"/>
    </xf>
    <xf numFmtId="0" fontId="2" fillId="0" borderId="15" xfId="1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0" fillId="0" borderId="74" xfId="0" applyBorder="1" applyAlignment="1">
      <alignment vertical="top"/>
    </xf>
    <xf numFmtId="0" fontId="0" fillId="0" borderId="47" xfId="0" applyBorder="1" applyAlignment="1">
      <alignment vertical="top"/>
    </xf>
    <xf numFmtId="14" fontId="3" fillId="0" borderId="10" xfId="0" applyNumberFormat="1" applyFont="1" applyBorder="1" applyAlignment="1">
      <alignment horizontal="center" vertical="center"/>
    </xf>
    <xf numFmtId="14" fontId="3" fillId="0" borderId="32" xfId="0" applyNumberFormat="1" applyFont="1" applyBorder="1" applyAlignment="1">
      <alignment horizontal="center" vertical="center"/>
    </xf>
    <xf numFmtId="14" fontId="3" fillId="0" borderId="33" xfId="0" applyNumberFormat="1" applyFont="1" applyBorder="1" applyAlignment="1">
      <alignment horizontal="center" vertical="center"/>
    </xf>
    <xf numFmtId="0" fontId="0" fillId="0" borderId="60" xfId="0" applyBorder="1"/>
    <xf numFmtId="0" fontId="0" fillId="0" borderId="48" xfId="0" applyBorder="1"/>
    <xf numFmtId="0" fontId="0" fillId="0" borderId="20" xfId="0" applyBorder="1" applyAlignment="1">
      <alignment vertical="top"/>
    </xf>
    <xf numFmtId="0" fontId="0" fillId="0" borderId="19" xfId="0" applyBorder="1" applyAlignment="1">
      <alignment vertical="top"/>
    </xf>
    <xf numFmtId="14" fontId="3" fillId="0" borderId="6" xfId="0" applyNumberFormat="1" applyFont="1" applyBorder="1" applyAlignment="1">
      <alignment horizontal="center" vertical="center"/>
    </xf>
    <xf numFmtId="14" fontId="3" fillId="0" borderId="34" xfId="0" applyNumberFormat="1" applyFont="1" applyBorder="1" applyAlignment="1">
      <alignment horizontal="center" vertical="center"/>
    </xf>
    <xf numFmtId="14" fontId="3" fillId="0" borderId="35" xfId="0" applyNumberFormat="1" applyFont="1" applyBorder="1" applyAlignment="1">
      <alignment horizontal="center" vertical="center"/>
    </xf>
    <xf numFmtId="0" fontId="0" fillId="0" borderId="24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71" xfId="0" applyBorder="1"/>
    <xf numFmtId="0" fontId="0" fillId="0" borderId="64" xfId="0" applyBorder="1"/>
    <xf numFmtId="0" fontId="0" fillId="0" borderId="61" xfId="0" applyBorder="1" applyAlignment="1">
      <alignment vertical="top"/>
    </xf>
    <xf numFmtId="0" fontId="0" fillId="0" borderId="65" xfId="0" applyBorder="1" applyAlignment="1">
      <alignment vertical="top"/>
    </xf>
    <xf numFmtId="0" fontId="0" fillId="0" borderId="70" xfId="0" applyBorder="1" applyAlignment="1">
      <alignment vertical="center"/>
    </xf>
    <xf numFmtId="0" fontId="0" fillId="0" borderId="29" xfId="0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2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0" fillId="0" borderId="58" xfId="0" applyBorder="1"/>
    <xf numFmtId="0" fontId="0" fillId="0" borderId="8" xfId="0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17" xfId="0" applyBorder="1" applyAlignment="1"/>
    <xf numFmtId="0" fontId="3" fillId="0" borderId="2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4" fontId="3" fillId="0" borderId="33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48" xfId="0" applyBorder="1" applyAlignment="1">
      <alignment vertical="center"/>
    </xf>
    <xf numFmtId="0" fontId="3" fillId="0" borderId="72" xfId="0" applyFont="1" applyBorder="1" applyAlignment="1">
      <alignment vertical="top"/>
    </xf>
    <xf numFmtId="0" fontId="3" fillId="0" borderId="70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49" fontId="0" fillId="0" borderId="2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62" xfId="0" applyFont="1" applyBorder="1" applyAlignment="1">
      <alignment vertical="top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65" xfId="0" applyBorder="1" applyAlignment="1">
      <alignment vertical="center"/>
    </xf>
    <xf numFmtId="0" fontId="3" fillId="0" borderId="17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66" xfId="0" applyFont="1" applyBorder="1" applyAlignment="1">
      <alignment vertical="top"/>
    </xf>
    <xf numFmtId="0" fontId="3" fillId="0" borderId="75" xfId="0" applyFont="1" applyBorder="1" applyAlignment="1">
      <alignment vertical="top"/>
    </xf>
    <xf numFmtId="0" fontId="0" fillId="0" borderId="10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3" fillId="0" borderId="26" xfId="0" applyFont="1" applyBorder="1" applyAlignment="1">
      <alignment vertical="top"/>
    </xf>
    <xf numFmtId="0" fontId="3" fillId="0" borderId="55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" fontId="5" fillId="0" borderId="53" xfId="0" applyNumberFormat="1" applyFont="1" applyBorder="1" applyAlignment="1">
      <alignment horizontal="right" vertical="top"/>
    </xf>
    <xf numFmtId="0" fontId="5" fillId="0" borderId="5" xfId="0" applyFont="1" applyBorder="1" applyAlignment="1">
      <alignment horizontal="center" vertical="top" wrapText="1"/>
    </xf>
    <xf numFmtId="49" fontId="0" fillId="0" borderId="4" xfId="0" applyNumberFormat="1" applyBorder="1" applyAlignment="1">
      <alignment vertical="top"/>
    </xf>
    <xf numFmtId="0" fontId="0" fillId="0" borderId="56" xfId="0" applyBorder="1"/>
    <xf numFmtId="0" fontId="0" fillId="2" borderId="1" xfId="0" applyFill="1" applyBorder="1" applyAlignment="1">
      <alignment vertical="top"/>
    </xf>
    <xf numFmtId="0" fontId="0" fillId="0" borderId="9" xfId="0" applyBorder="1"/>
    <xf numFmtId="0" fontId="0" fillId="0" borderId="23" xfId="0" applyBorder="1" applyAlignment="1">
      <alignment vertical="top"/>
    </xf>
    <xf numFmtId="0" fontId="0" fillId="0" borderId="4" xfId="0" applyBorder="1" applyAlignment="1"/>
    <xf numFmtId="0" fontId="0" fillId="0" borderId="51" xfId="0" applyBorder="1" applyAlignment="1"/>
    <xf numFmtId="1" fontId="5" fillId="0" borderId="53" xfId="0" applyNumberFormat="1" applyFont="1" applyBorder="1" applyAlignment="1">
      <alignment horizontal="right" vertical="center"/>
    </xf>
    <xf numFmtId="49" fontId="0" fillId="0" borderId="5" xfId="0" applyNumberFormat="1" applyBorder="1" applyAlignment="1">
      <alignment wrapText="1"/>
    </xf>
    <xf numFmtId="0" fontId="0" fillId="0" borderId="5" xfId="0" applyFill="1" applyBorder="1" applyAlignment="1">
      <alignment vertical="top"/>
    </xf>
    <xf numFmtId="0" fontId="0" fillId="0" borderId="60" xfId="0" applyBorder="1" applyAlignment="1">
      <alignment vertical="center"/>
    </xf>
    <xf numFmtId="0" fontId="0" fillId="0" borderId="56" xfId="0" applyBorder="1" applyAlignment="1">
      <alignment vertical="center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43" xfId="0" applyNumberFormat="1" applyFont="1" applyBorder="1" applyAlignment="1">
      <alignment horizontal="center" vertical="center" wrapText="1"/>
    </xf>
    <xf numFmtId="0" fontId="0" fillId="2" borderId="53" xfId="0" applyFill="1" applyBorder="1" applyAlignment="1">
      <alignment vertical="top"/>
    </xf>
    <xf numFmtId="0" fontId="0" fillId="2" borderId="28" xfId="0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0" fontId="0" fillId="0" borderId="0" xfId="0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0" fillId="0" borderId="49" xfId="0" applyBorder="1"/>
    <xf numFmtId="0" fontId="0" fillId="0" borderId="41" xfId="0" applyBorder="1"/>
    <xf numFmtId="0" fontId="2" fillId="0" borderId="10" xfId="1" applyFont="1" applyBorder="1" applyAlignment="1">
      <alignment horizontal="center" wrapText="1"/>
    </xf>
    <xf numFmtId="0" fontId="2" fillId="0" borderId="32" xfId="1" applyFont="1" applyBorder="1" applyAlignment="1">
      <alignment horizontal="center" wrapText="1"/>
    </xf>
    <xf numFmtId="0" fontId="2" fillId="0" borderId="33" xfId="1" applyFont="1" applyBorder="1" applyAlignment="1">
      <alignment horizontal="center" wrapText="1"/>
    </xf>
    <xf numFmtId="0" fontId="3" fillId="3" borderId="53" xfId="0" applyFont="1" applyFill="1" applyBorder="1" applyAlignment="1">
      <alignment vertical="top"/>
    </xf>
    <xf numFmtId="0" fontId="3" fillId="3" borderId="28" xfId="0" applyFont="1" applyFill="1" applyBorder="1" applyAlignment="1">
      <alignment vertical="top"/>
    </xf>
    <xf numFmtId="0" fontId="0" fillId="3" borderId="5" xfId="0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3" borderId="5" xfId="0" applyFill="1" applyBorder="1" applyAlignment="1"/>
    <xf numFmtId="0" fontId="0" fillId="3" borderId="3" xfId="0" applyFill="1" applyBorder="1" applyAlignment="1"/>
    <xf numFmtId="0" fontId="0" fillId="3" borderId="0" xfId="0" applyFill="1" applyBorder="1" applyAlignment="1"/>
    <xf numFmtId="0" fontId="0" fillId="3" borderId="34" xfId="0" applyFill="1" applyBorder="1" applyAlignment="1"/>
    <xf numFmtId="0" fontId="0" fillId="0" borderId="73" xfId="0" applyBorder="1" applyAlignment="1">
      <alignment vertical="top"/>
    </xf>
    <xf numFmtId="0" fontId="0" fillId="0" borderId="67" xfId="0" applyBorder="1" applyAlignment="1">
      <alignment vertical="top"/>
    </xf>
    <xf numFmtId="0" fontId="3" fillId="0" borderId="61" xfId="0" applyFont="1" applyBorder="1" applyAlignment="1">
      <alignment vertical="top"/>
    </xf>
    <xf numFmtId="0" fontId="3" fillId="0" borderId="65" xfId="0" applyFont="1" applyBorder="1" applyAlignment="1">
      <alignment vertical="top"/>
    </xf>
    <xf numFmtId="0" fontId="3" fillId="0" borderId="4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70" xfId="0" applyBorder="1" applyAlignment="1"/>
    <xf numFmtId="0" fontId="0" fillId="0" borderId="9" xfId="0" applyBorder="1" applyAlignment="1"/>
    <xf numFmtId="0" fontId="3" fillId="0" borderId="34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77"/>
  <sheetViews>
    <sheetView tabSelected="1" topLeftCell="V133" workbookViewId="0">
      <selection activeCell="AJ137" sqref="AJ137"/>
    </sheetView>
  </sheetViews>
  <sheetFormatPr defaultRowHeight="15" x14ac:dyDescent="0.25"/>
  <cols>
    <col min="1" max="1" width="5" hidden="1" customWidth="1"/>
    <col min="2" max="2" width="15.42578125" hidden="1" customWidth="1"/>
    <col min="3" max="3" width="14.28515625" hidden="1" customWidth="1"/>
    <col min="4" max="4" width="15.85546875" hidden="1" customWidth="1"/>
    <col min="5" max="5" width="10.140625" hidden="1" customWidth="1"/>
    <col min="6" max="6" width="23.5703125" hidden="1" customWidth="1"/>
    <col min="7" max="7" width="12.85546875" hidden="1" customWidth="1"/>
    <col min="8" max="10" width="9.140625" hidden="1" customWidth="1"/>
    <col min="11" max="11" width="4.7109375" hidden="1" customWidth="1"/>
    <col min="12" max="12" width="17.7109375" hidden="1" customWidth="1"/>
    <col min="13" max="13" width="15.42578125" hidden="1" customWidth="1"/>
    <col min="14" max="14" width="15.28515625" hidden="1" customWidth="1"/>
    <col min="15" max="15" width="14.28515625" hidden="1" customWidth="1"/>
    <col min="16" max="16" width="18.5703125" hidden="1" customWidth="1"/>
    <col min="17" max="17" width="11.42578125" hidden="1" customWidth="1"/>
    <col min="18" max="18" width="16.7109375" hidden="1" customWidth="1"/>
    <col min="19" max="19" width="11.7109375" hidden="1" customWidth="1"/>
    <col min="20" max="20" width="9.140625" hidden="1" customWidth="1"/>
    <col min="21" max="21" width="10.140625" hidden="1" customWidth="1"/>
    <col min="22" max="22" width="4.7109375" customWidth="1"/>
    <col min="23" max="23" width="21" customWidth="1"/>
    <col min="24" max="24" width="16.5703125" customWidth="1"/>
    <col min="25" max="25" width="13.28515625" customWidth="1"/>
    <col min="26" max="26" width="16.140625" customWidth="1"/>
    <col min="27" max="27" width="6.85546875" customWidth="1"/>
    <col min="28" max="28" width="22" customWidth="1"/>
    <col min="29" max="29" width="15.42578125" customWidth="1"/>
    <col min="30" max="31" width="16" customWidth="1"/>
    <col min="32" max="32" width="11.7109375" hidden="1" customWidth="1"/>
    <col min="33" max="33" width="11.85546875" hidden="1" customWidth="1"/>
    <col min="34" max="38" width="11.7109375" bestFit="1" customWidth="1"/>
    <col min="41" max="41" width="11.7109375" bestFit="1" customWidth="1"/>
  </cols>
  <sheetData>
    <row r="1" spans="1:33" hidden="1" x14ac:dyDescent="0.25">
      <c r="C1" s="57"/>
      <c r="N1" s="57"/>
      <c r="O1" s="5"/>
      <c r="Y1" s="5"/>
    </row>
    <row r="2" spans="1:33" hidden="1" x14ac:dyDescent="0.25"/>
    <row r="4" spans="1:33" x14ac:dyDescent="0.25">
      <c r="C4" s="16" t="s">
        <v>70</v>
      </c>
      <c r="D4" s="16"/>
      <c r="G4" s="12" t="s">
        <v>16</v>
      </c>
      <c r="N4" s="16" t="s">
        <v>70</v>
      </c>
      <c r="O4" s="16" t="s">
        <v>112</v>
      </c>
      <c r="P4" s="16"/>
      <c r="S4" s="12" t="s">
        <v>16</v>
      </c>
      <c r="V4" s="190"/>
      <c r="W4" s="190"/>
      <c r="X4" s="190"/>
      <c r="Y4" s="190" t="s">
        <v>229</v>
      </c>
      <c r="Z4" s="190"/>
      <c r="AA4" s="190"/>
      <c r="AB4" s="190"/>
      <c r="AC4" s="190" t="s">
        <v>16</v>
      </c>
      <c r="AD4" s="190"/>
      <c r="AE4" s="190"/>
    </row>
    <row r="5" spans="1:33" ht="15" hidden="1" customHeight="1" x14ac:dyDescent="0.25">
      <c r="C5" s="16"/>
      <c r="D5" s="16"/>
      <c r="G5" s="12"/>
      <c r="N5" s="16"/>
      <c r="O5" s="16"/>
      <c r="P5" s="16"/>
      <c r="S5" s="12"/>
      <c r="V5" s="190"/>
      <c r="W5" s="190"/>
      <c r="X5" s="190"/>
      <c r="Y5" s="190"/>
      <c r="Z5" s="190"/>
      <c r="AA5" s="190"/>
      <c r="AB5" s="190"/>
      <c r="AC5" s="190"/>
      <c r="AD5" s="190"/>
      <c r="AE5" s="190"/>
    </row>
    <row r="6" spans="1:33" ht="15.75" thickBot="1" x14ac:dyDescent="0.3">
      <c r="B6" s="693" t="s">
        <v>24</v>
      </c>
      <c r="C6" s="693"/>
      <c r="D6" s="693"/>
      <c r="E6" s="693"/>
      <c r="F6" s="693"/>
      <c r="G6" s="693"/>
      <c r="L6" s="693" t="s">
        <v>24</v>
      </c>
      <c r="M6" s="693"/>
      <c r="N6" s="693"/>
      <c r="O6" s="693"/>
      <c r="P6" s="693"/>
      <c r="Q6" s="693"/>
      <c r="R6" s="693"/>
      <c r="S6" s="693"/>
      <c r="V6" s="190"/>
      <c r="W6" s="694" t="s">
        <v>24</v>
      </c>
      <c r="X6" s="694"/>
      <c r="Y6" s="694"/>
      <c r="Z6" s="694"/>
      <c r="AA6" s="694"/>
      <c r="AB6" s="694"/>
      <c r="AC6" s="694"/>
      <c r="AD6" s="400"/>
      <c r="AE6" s="400"/>
    </row>
    <row r="7" spans="1:33" ht="15.75" thickBot="1" x14ac:dyDescent="0.3">
      <c r="B7" s="377"/>
      <c r="C7" s="377"/>
      <c r="D7" s="377"/>
      <c r="E7" s="377"/>
      <c r="F7" s="377"/>
      <c r="G7" s="377"/>
      <c r="L7" s="377"/>
      <c r="M7" s="377"/>
      <c r="N7" s="377"/>
      <c r="O7" s="377"/>
      <c r="P7" s="377"/>
      <c r="Q7" s="377"/>
      <c r="R7" s="377"/>
      <c r="S7" s="377"/>
      <c r="V7" s="190"/>
      <c r="W7" s="400"/>
      <c r="X7" s="400"/>
      <c r="Y7" s="400"/>
      <c r="Z7" s="400"/>
      <c r="AA7" s="400"/>
      <c r="AB7" s="400"/>
      <c r="AC7" s="400"/>
      <c r="AD7" s="400"/>
      <c r="AE7" s="400"/>
    </row>
    <row r="8" spans="1:33" ht="39" customHeight="1" thickBot="1" x14ac:dyDescent="0.3">
      <c r="A8" s="4" t="s">
        <v>1</v>
      </c>
      <c r="B8" s="1" t="s">
        <v>2</v>
      </c>
      <c r="C8" s="1" t="s">
        <v>3</v>
      </c>
      <c r="D8" s="2" t="s">
        <v>4</v>
      </c>
      <c r="E8" s="2" t="s">
        <v>15</v>
      </c>
      <c r="F8" s="2" t="s">
        <v>5</v>
      </c>
      <c r="G8" s="7" t="s">
        <v>12</v>
      </c>
      <c r="K8" s="4" t="s">
        <v>1</v>
      </c>
      <c r="L8" s="1" t="s">
        <v>2</v>
      </c>
      <c r="M8" s="274" t="s">
        <v>67</v>
      </c>
      <c r="N8" s="274"/>
      <c r="O8" s="1" t="s">
        <v>3</v>
      </c>
      <c r="P8" s="2" t="s">
        <v>4</v>
      </c>
      <c r="Q8" s="2" t="s">
        <v>15</v>
      </c>
      <c r="R8" s="2" t="s">
        <v>5</v>
      </c>
      <c r="S8" s="7" t="s">
        <v>12</v>
      </c>
      <c r="V8" s="532" t="s">
        <v>1</v>
      </c>
      <c r="W8" s="695" t="s">
        <v>2</v>
      </c>
      <c r="X8" s="697" t="s">
        <v>67</v>
      </c>
      <c r="Y8" s="699" t="s">
        <v>3</v>
      </c>
      <c r="Z8" s="697" t="s">
        <v>121</v>
      </c>
      <c r="AA8" s="229" t="s">
        <v>125</v>
      </c>
      <c r="AB8" s="701" t="s">
        <v>122</v>
      </c>
      <c r="AC8" s="703" t="s">
        <v>127</v>
      </c>
      <c r="AD8" s="498" t="s">
        <v>128</v>
      </c>
      <c r="AE8" s="496" t="s">
        <v>129</v>
      </c>
      <c r="AF8" s="236" t="s">
        <v>132</v>
      </c>
      <c r="AG8" s="227" t="s">
        <v>128</v>
      </c>
    </row>
    <row r="9" spans="1:33" ht="30.75" customHeight="1" thickBot="1" x14ac:dyDescent="0.3">
      <c r="A9" s="313" t="s">
        <v>6</v>
      </c>
      <c r="B9" s="3"/>
      <c r="C9" s="3"/>
      <c r="D9" s="3" t="s">
        <v>7</v>
      </c>
      <c r="E9" s="3" t="s">
        <v>14</v>
      </c>
      <c r="F9" s="3" t="s">
        <v>8</v>
      </c>
      <c r="G9" s="8" t="s">
        <v>10</v>
      </c>
      <c r="K9" s="20" t="s">
        <v>6</v>
      </c>
      <c r="L9" s="81"/>
      <c r="M9" s="81"/>
      <c r="N9" s="81"/>
      <c r="O9" s="81"/>
      <c r="P9" s="81" t="s">
        <v>7</v>
      </c>
      <c r="Q9" s="81" t="s">
        <v>14</v>
      </c>
      <c r="R9" s="81" t="s">
        <v>8</v>
      </c>
      <c r="S9" s="82" t="s">
        <v>10</v>
      </c>
      <c r="V9" s="525"/>
      <c r="W9" s="696"/>
      <c r="X9" s="698"/>
      <c r="Y9" s="700"/>
      <c r="Z9" s="698"/>
      <c r="AA9" s="378" t="s">
        <v>14</v>
      </c>
      <c r="AB9" s="702"/>
      <c r="AC9" s="704"/>
      <c r="AD9" s="499"/>
      <c r="AE9" s="497"/>
      <c r="AF9" s="273" t="s">
        <v>131</v>
      </c>
      <c r="AG9" s="423" t="s">
        <v>130</v>
      </c>
    </row>
    <row r="10" spans="1:33" ht="15" customHeight="1" x14ac:dyDescent="0.25">
      <c r="A10" s="191"/>
      <c r="B10" s="120"/>
      <c r="C10" s="81"/>
      <c r="D10" s="198"/>
      <c r="E10" s="120"/>
      <c r="F10" s="81"/>
      <c r="G10" s="82"/>
      <c r="K10" s="191"/>
      <c r="L10" s="120"/>
      <c r="M10" s="120"/>
      <c r="N10" s="81"/>
      <c r="O10" s="191"/>
      <c r="P10" s="198"/>
      <c r="Q10" s="120"/>
      <c r="R10" s="81"/>
      <c r="S10" s="82"/>
      <c r="V10" s="277">
        <v>1</v>
      </c>
      <c r="W10" s="445" t="s">
        <v>113</v>
      </c>
      <c r="X10" s="204" t="s">
        <v>134</v>
      </c>
      <c r="Y10" s="204" t="s">
        <v>36</v>
      </c>
      <c r="Z10" s="204" t="s">
        <v>135</v>
      </c>
      <c r="AA10" s="292" t="s">
        <v>11</v>
      </c>
      <c r="AB10" s="40" t="s">
        <v>137</v>
      </c>
      <c r="AC10" s="94">
        <v>17064.560000000001</v>
      </c>
      <c r="AD10" s="329">
        <v>17064.560000000001</v>
      </c>
      <c r="AE10" s="341"/>
      <c r="AF10" s="249"/>
      <c r="AG10" s="341"/>
    </row>
    <row r="11" spans="1:33" ht="15.75" customHeight="1" thickBot="1" x14ac:dyDescent="0.3">
      <c r="A11" s="191"/>
      <c r="B11" s="120"/>
      <c r="C11" s="81"/>
      <c r="D11" s="198"/>
      <c r="E11" s="120"/>
      <c r="F11" s="81"/>
      <c r="G11" s="82"/>
      <c r="K11" s="191"/>
      <c r="L11" s="120"/>
      <c r="M11" s="120"/>
      <c r="N11" s="81"/>
      <c r="O11" s="191"/>
      <c r="P11" s="198"/>
      <c r="Q11" s="120"/>
      <c r="R11" s="81"/>
      <c r="S11" s="82"/>
      <c r="V11" s="279"/>
      <c r="W11" s="403"/>
      <c r="X11" s="206" t="s">
        <v>136</v>
      </c>
      <c r="Y11" s="272"/>
      <c r="Z11" s="272"/>
      <c r="AA11" s="269" t="s">
        <v>11</v>
      </c>
      <c r="AB11" s="30" t="s">
        <v>138</v>
      </c>
      <c r="AC11" s="247">
        <v>40359.15</v>
      </c>
      <c r="AD11" s="327">
        <v>40359.15</v>
      </c>
      <c r="AE11" s="342"/>
      <c r="AF11" s="420"/>
      <c r="AG11" s="420"/>
    </row>
    <row r="12" spans="1:33" ht="15" customHeight="1" x14ac:dyDescent="0.25">
      <c r="A12" s="191"/>
      <c r="B12" s="120"/>
      <c r="C12" s="81"/>
      <c r="D12" s="198"/>
      <c r="E12" s="120"/>
      <c r="F12" s="81"/>
      <c r="G12" s="82"/>
      <c r="K12" s="191"/>
      <c r="L12" s="120"/>
      <c r="M12" s="120"/>
      <c r="N12" s="81"/>
      <c r="O12" s="191"/>
      <c r="P12" s="198"/>
      <c r="Q12" s="120"/>
      <c r="R12" s="81"/>
      <c r="S12" s="82"/>
      <c r="V12" s="278"/>
      <c r="W12" s="402"/>
      <c r="X12" s="204"/>
      <c r="Y12" s="204"/>
      <c r="Z12" s="204"/>
      <c r="AA12" s="269" t="s">
        <v>11</v>
      </c>
      <c r="AB12" s="30" t="s">
        <v>139</v>
      </c>
      <c r="AC12" s="247">
        <v>30256.74</v>
      </c>
      <c r="AD12" s="327">
        <v>30256.74</v>
      </c>
      <c r="AE12" s="342"/>
      <c r="AF12" s="420"/>
      <c r="AG12" s="420"/>
    </row>
    <row r="13" spans="1:33" ht="15" customHeight="1" x14ac:dyDescent="0.25">
      <c r="A13" s="191"/>
      <c r="B13" s="120"/>
      <c r="C13" s="81"/>
      <c r="D13" s="198"/>
      <c r="E13" s="120"/>
      <c r="F13" s="81"/>
      <c r="G13" s="82"/>
      <c r="K13" s="191"/>
      <c r="L13" s="120"/>
      <c r="M13" s="120"/>
      <c r="N13" s="81"/>
      <c r="O13" s="191"/>
      <c r="P13" s="198"/>
      <c r="Q13" s="120"/>
      <c r="R13" s="81"/>
      <c r="S13" s="82"/>
      <c r="V13" s="278"/>
      <c r="W13" s="399"/>
      <c r="X13" s="206"/>
      <c r="Y13" s="272"/>
      <c r="Z13" s="272"/>
      <c r="AA13" s="269" t="s">
        <v>11</v>
      </c>
      <c r="AB13" s="78" t="s">
        <v>140</v>
      </c>
      <c r="AC13" s="247">
        <v>17975.78</v>
      </c>
      <c r="AD13" s="327">
        <v>17975.78</v>
      </c>
      <c r="AE13" s="342"/>
      <c r="AF13" s="420"/>
      <c r="AG13" s="420"/>
    </row>
    <row r="14" spans="1:33" ht="15.75" customHeight="1" thickBot="1" x14ac:dyDescent="0.3">
      <c r="A14" s="191"/>
      <c r="B14" s="120"/>
      <c r="C14" s="81"/>
      <c r="D14" s="198"/>
      <c r="E14" s="120"/>
      <c r="F14" s="81"/>
      <c r="G14" s="82"/>
      <c r="K14" s="191"/>
      <c r="L14" s="120"/>
      <c r="M14" s="120"/>
      <c r="N14" s="81"/>
      <c r="O14" s="191"/>
      <c r="P14" s="198"/>
      <c r="Q14" s="120"/>
      <c r="R14" s="81"/>
      <c r="S14" s="82"/>
      <c r="V14" s="278"/>
      <c r="W14" s="399"/>
      <c r="X14" s="272"/>
      <c r="Y14" s="272"/>
      <c r="Z14" s="272"/>
      <c r="AA14" s="269" t="s">
        <v>11</v>
      </c>
      <c r="AB14" s="78" t="s">
        <v>141</v>
      </c>
      <c r="AC14" s="247">
        <v>22058.05</v>
      </c>
      <c r="AD14" s="327">
        <v>22058.05</v>
      </c>
      <c r="AE14" s="359"/>
      <c r="AF14" s="420"/>
      <c r="AG14" s="420"/>
    </row>
    <row r="15" spans="1:33" x14ac:dyDescent="0.25">
      <c r="A15" s="191"/>
      <c r="B15" s="120"/>
      <c r="C15" s="81"/>
      <c r="D15" s="198"/>
      <c r="E15" s="120"/>
      <c r="F15" s="81"/>
      <c r="G15" s="82"/>
      <c r="K15" s="191"/>
      <c r="L15" s="120"/>
      <c r="M15" s="120"/>
      <c r="N15" s="81"/>
      <c r="O15" s="191"/>
      <c r="P15" s="198"/>
      <c r="Q15" s="120"/>
      <c r="R15" s="81"/>
      <c r="S15" s="82"/>
      <c r="V15" s="373">
        <v>2</v>
      </c>
      <c r="W15" s="448" t="s">
        <v>113</v>
      </c>
      <c r="X15" s="204" t="s">
        <v>134</v>
      </c>
      <c r="Y15" s="204" t="s">
        <v>142</v>
      </c>
      <c r="Z15" s="204" t="s">
        <v>143</v>
      </c>
      <c r="AA15" s="292" t="s">
        <v>145</v>
      </c>
      <c r="AB15" s="77" t="s">
        <v>146</v>
      </c>
      <c r="AC15" s="94">
        <v>39758.07</v>
      </c>
      <c r="AD15" s="329">
        <v>39758.07</v>
      </c>
      <c r="AE15" s="341"/>
      <c r="AF15" s="420"/>
      <c r="AG15" s="342"/>
    </row>
    <row r="16" spans="1:33" ht="15.75" thickBot="1" x14ac:dyDescent="0.3">
      <c r="A16" s="191"/>
      <c r="B16" s="120"/>
      <c r="C16" s="81"/>
      <c r="D16" s="198"/>
      <c r="E16" s="120"/>
      <c r="F16" s="81"/>
      <c r="G16" s="82"/>
      <c r="K16" s="191"/>
      <c r="L16" s="120"/>
      <c r="M16" s="120"/>
      <c r="N16" s="81"/>
      <c r="O16" s="191"/>
      <c r="P16" s="198"/>
      <c r="Q16" s="120"/>
      <c r="R16" s="81"/>
      <c r="S16" s="82"/>
      <c r="V16" s="374"/>
      <c r="W16" s="424"/>
      <c r="X16" s="193" t="s">
        <v>144</v>
      </c>
      <c r="Y16" s="193"/>
      <c r="Z16" s="193"/>
      <c r="AA16" s="269"/>
      <c r="AB16" s="30"/>
      <c r="AC16" s="247"/>
      <c r="AD16" s="327"/>
      <c r="AE16" s="342"/>
      <c r="AF16" s="420"/>
      <c r="AG16" s="342"/>
    </row>
    <row r="17" spans="1:34" hidden="1" x14ac:dyDescent="0.25">
      <c r="A17" s="191"/>
      <c r="B17" s="120"/>
      <c r="C17" s="81"/>
      <c r="D17" s="198"/>
      <c r="E17" s="120"/>
      <c r="F17" s="81"/>
      <c r="G17" s="82"/>
      <c r="K17" s="191"/>
      <c r="L17" s="120"/>
      <c r="M17" s="120"/>
      <c r="N17" s="81"/>
      <c r="O17" s="191"/>
      <c r="P17" s="198"/>
      <c r="Q17" s="120"/>
      <c r="R17" s="81"/>
      <c r="S17" s="82"/>
      <c r="V17" s="372"/>
      <c r="W17" s="424"/>
      <c r="X17" s="206"/>
      <c r="Y17" s="272"/>
      <c r="Z17" s="272"/>
      <c r="AA17" s="269"/>
      <c r="AB17" s="30"/>
      <c r="AC17" s="247"/>
      <c r="AD17" s="327"/>
      <c r="AE17" s="342"/>
      <c r="AF17" s="420"/>
      <c r="AG17" s="342"/>
    </row>
    <row r="18" spans="1:34" hidden="1" x14ac:dyDescent="0.25">
      <c r="A18" s="191"/>
      <c r="B18" s="120"/>
      <c r="C18" s="81"/>
      <c r="D18" s="198"/>
      <c r="E18" s="120"/>
      <c r="F18" s="81"/>
      <c r="G18" s="82"/>
      <c r="K18" s="191"/>
      <c r="L18" s="120"/>
      <c r="M18" s="120"/>
      <c r="N18" s="81"/>
      <c r="O18" s="191"/>
      <c r="P18" s="198"/>
      <c r="Q18" s="120"/>
      <c r="R18" s="81"/>
      <c r="S18" s="82"/>
      <c r="V18" s="425"/>
      <c r="W18" s="424"/>
      <c r="X18" s="248"/>
      <c r="Y18" s="421"/>
      <c r="Z18" s="421"/>
      <c r="AA18" s="269"/>
      <c r="AB18" s="30"/>
      <c r="AC18" s="247"/>
      <c r="AD18" s="327"/>
      <c r="AE18" s="357"/>
      <c r="AF18" s="420"/>
      <c r="AG18" s="342"/>
    </row>
    <row r="19" spans="1:34" hidden="1" x14ac:dyDescent="0.25">
      <c r="A19" s="191"/>
      <c r="B19" s="120"/>
      <c r="C19" s="81"/>
      <c r="D19" s="198"/>
      <c r="E19" s="120"/>
      <c r="F19" s="81"/>
      <c r="G19" s="82"/>
      <c r="K19" s="191"/>
      <c r="L19" s="120"/>
      <c r="M19" s="120"/>
      <c r="N19" s="81"/>
      <c r="O19" s="191"/>
      <c r="P19" s="198"/>
      <c r="Q19" s="120"/>
      <c r="R19" s="81"/>
      <c r="S19" s="82"/>
      <c r="V19" s="556"/>
      <c r="W19" s="684"/>
      <c r="X19" s="426"/>
      <c r="Y19" s="413"/>
      <c r="Z19" s="375"/>
      <c r="AA19" s="315"/>
      <c r="AB19" s="31"/>
      <c r="AC19" s="187"/>
      <c r="AD19" s="386"/>
      <c r="AE19" s="342"/>
      <c r="AF19" s="420"/>
      <c r="AG19" s="342"/>
    </row>
    <row r="20" spans="1:34" ht="15" hidden="1" customHeight="1" x14ac:dyDescent="0.25">
      <c r="A20" s="191"/>
      <c r="B20" s="120"/>
      <c r="C20" s="81"/>
      <c r="D20" s="198"/>
      <c r="E20" s="120"/>
      <c r="F20" s="81"/>
      <c r="G20" s="82"/>
      <c r="K20" s="191"/>
      <c r="L20" s="120"/>
      <c r="M20" s="120"/>
      <c r="N20" s="81"/>
      <c r="O20" s="191"/>
      <c r="P20" s="198"/>
      <c r="Q20" s="120"/>
      <c r="R20" s="81"/>
      <c r="S20" s="82"/>
      <c r="V20" s="556"/>
      <c r="W20" s="684"/>
      <c r="X20" s="235"/>
      <c r="Y20" s="10"/>
      <c r="Z20" s="413"/>
      <c r="AA20" s="215"/>
      <c r="AB20" s="324"/>
      <c r="AC20" s="247"/>
      <c r="AD20" s="356"/>
      <c r="AE20" s="342"/>
      <c r="AF20" s="420"/>
      <c r="AG20" s="420"/>
    </row>
    <row r="21" spans="1:34" ht="15" hidden="1" customHeight="1" x14ac:dyDescent="0.25">
      <c r="A21" s="191"/>
      <c r="B21" s="120"/>
      <c r="C21" s="81"/>
      <c r="D21" s="198"/>
      <c r="E21" s="120"/>
      <c r="F21" s="81"/>
      <c r="G21" s="82"/>
      <c r="K21" s="191"/>
      <c r="L21" s="120"/>
      <c r="M21" s="120"/>
      <c r="N21" s="81"/>
      <c r="O21" s="191"/>
      <c r="P21" s="198"/>
      <c r="Q21" s="120"/>
      <c r="R21" s="81"/>
      <c r="S21" s="82"/>
      <c r="V21" s="556"/>
      <c r="W21" s="684"/>
      <c r="X21" s="411"/>
      <c r="Y21" s="413"/>
      <c r="Z21" s="413"/>
      <c r="AA21" s="58"/>
      <c r="AB21" s="324"/>
      <c r="AC21" s="342"/>
      <c r="AD21" s="340"/>
      <c r="AE21" s="342"/>
      <c r="AF21" s="420"/>
      <c r="AG21" s="420"/>
    </row>
    <row r="22" spans="1:34" ht="15.75" hidden="1" customHeight="1" thickBot="1" x14ac:dyDescent="0.3">
      <c r="A22" s="191"/>
      <c r="B22" s="120"/>
      <c r="C22" s="81"/>
      <c r="D22" s="198"/>
      <c r="E22" s="120"/>
      <c r="F22" s="81"/>
      <c r="G22" s="82"/>
      <c r="K22" s="191"/>
      <c r="L22" s="120"/>
      <c r="M22" s="120"/>
      <c r="N22" s="81"/>
      <c r="O22" s="191"/>
      <c r="P22" s="198"/>
      <c r="Q22" s="120"/>
      <c r="R22" s="81"/>
      <c r="S22" s="82"/>
      <c r="V22" s="556"/>
      <c r="W22" s="685"/>
      <c r="X22" s="412"/>
      <c r="Y22" s="406"/>
      <c r="Z22" s="406"/>
      <c r="AA22" s="275"/>
      <c r="AB22" s="345"/>
      <c r="AC22" s="357"/>
      <c r="AD22" s="479"/>
      <c r="AE22" s="357"/>
      <c r="AF22" s="420"/>
      <c r="AG22" s="420"/>
    </row>
    <row r="23" spans="1:34" hidden="1" x14ac:dyDescent="0.25">
      <c r="A23" s="191"/>
      <c r="B23" s="120"/>
      <c r="C23" s="81"/>
      <c r="D23" s="198"/>
      <c r="E23" s="120"/>
      <c r="F23" s="81"/>
      <c r="G23" s="82"/>
      <c r="K23" s="191"/>
      <c r="L23" s="120"/>
      <c r="M23" s="120"/>
      <c r="N23" s="81"/>
      <c r="O23" s="191"/>
      <c r="P23" s="198"/>
      <c r="Q23" s="120"/>
      <c r="R23" s="81"/>
      <c r="S23" s="82"/>
      <c r="V23" s="555">
        <v>2</v>
      </c>
      <c r="W23" s="686" t="s">
        <v>113</v>
      </c>
      <c r="X23" s="202"/>
      <c r="Y23" s="204"/>
      <c r="Z23" s="204"/>
      <c r="AA23" s="269"/>
      <c r="AB23" s="30"/>
      <c r="AC23" s="247"/>
      <c r="AD23" s="216"/>
      <c r="AE23" s="341"/>
      <c r="AF23" s="420"/>
      <c r="AG23" s="342"/>
    </row>
    <row r="24" spans="1:34" ht="15.75" hidden="1" thickBot="1" x14ac:dyDescent="0.3">
      <c r="A24" s="191"/>
      <c r="B24" s="120"/>
      <c r="C24" s="81"/>
      <c r="D24" s="198"/>
      <c r="E24" s="120"/>
      <c r="F24" s="81"/>
      <c r="G24" s="82"/>
      <c r="K24" s="191"/>
      <c r="L24" s="120"/>
      <c r="M24" s="120"/>
      <c r="N24" s="81"/>
      <c r="O24" s="191"/>
      <c r="P24" s="198"/>
      <c r="Q24" s="120"/>
      <c r="R24" s="81"/>
      <c r="S24" s="82"/>
      <c r="V24" s="557"/>
      <c r="W24" s="687"/>
      <c r="X24" s="206"/>
      <c r="Y24" s="272"/>
      <c r="Z24" s="272"/>
      <c r="AA24" s="271"/>
      <c r="AB24" s="25"/>
      <c r="AC24" s="69"/>
      <c r="AD24" s="389"/>
      <c r="AE24" s="342"/>
      <c r="AF24" s="420"/>
      <c r="AG24" s="342"/>
    </row>
    <row r="25" spans="1:34" hidden="1" x14ac:dyDescent="0.25">
      <c r="A25" s="191"/>
      <c r="B25" s="120"/>
      <c r="C25" s="81"/>
      <c r="D25" s="198"/>
      <c r="E25" s="120"/>
      <c r="F25" s="81"/>
      <c r="G25" s="82"/>
      <c r="K25" s="191"/>
      <c r="L25" s="120"/>
      <c r="M25" s="120"/>
      <c r="N25" s="81"/>
      <c r="O25" s="191"/>
      <c r="P25" s="198"/>
      <c r="Q25" s="120"/>
      <c r="R25" s="81"/>
      <c r="S25" s="82"/>
      <c r="V25" s="688"/>
      <c r="W25" s="440"/>
      <c r="X25" s="204"/>
      <c r="Y25" s="204"/>
      <c r="Z25" s="24"/>
      <c r="AA25" s="269"/>
      <c r="AB25" s="30"/>
      <c r="AC25" s="231"/>
      <c r="AD25" s="355"/>
      <c r="AE25" s="342"/>
      <c r="AF25" s="420"/>
      <c r="AG25" s="342"/>
    </row>
    <row r="26" spans="1:34" ht="15.75" hidden="1" thickBot="1" x14ac:dyDescent="0.3">
      <c r="A26" s="191"/>
      <c r="B26" s="120"/>
      <c r="C26" s="81"/>
      <c r="D26" s="198"/>
      <c r="E26" s="120"/>
      <c r="F26" s="81"/>
      <c r="G26" s="82"/>
      <c r="K26" s="191"/>
      <c r="L26" s="120"/>
      <c r="M26" s="120"/>
      <c r="N26" s="81"/>
      <c r="O26" s="191"/>
      <c r="P26" s="198"/>
      <c r="Q26" s="120"/>
      <c r="R26" s="81"/>
      <c r="S26" s="82"/>
      <c r="V26" s="689"/>
      <c r="W26" s="691"/>
      <c r="X26" s="193"/>
      <c r="Y26" s="193"/>
      <c r="Z26" s="11"/>
      <c r="AA26" s="271"/>
      <c r="AB26" s="25"/>
      <c r="AC26" s="232"/>
      <c r="AD26" s="389"/>
      <c r="AE26" s="359"/>
      <c r="AF26" s="366"/>
      <c r="AG26" s="359"/>
    </row>
    <row r="27" spans="1:34" ht="15.75" hidden="1" customHeight="1" thickBot="1" x14ac:dyDescent="0.3">
      <c r="A27" s="191"/>
      <c r="B27" s="120"/>
      <c r="C27" s="81"/>
      <c r="D27" s="198"/>
      <c r="E27" s="120"/>
      <c r="F27" s="81"/>
      <c r="G27" s="82"/>
      <c r="K27" s="191"/>
      <c r="L27" s="120"/>
      <c r="M27" s="120"/>
      <c r="N27" s="81"/>
      <c r="O27" s="191"/>
      <c r="P27" s="198"/>
      <c r="Q27" s="120"/>
      <c r="R27" s="81"/>
      <c r="S27" s="82"/>
      <c r="V27" s="690"/>
      <c r="W27" s="692"/>
      <c r="X27" s="671"/>
      <c r="Y27" s="405"/>
      <c r="Z27" s="405"/>
      <c r="AA27" s="65"/>
      <c r="AB27" s="349"/>
      <c r="AC27" s="208"/>
      <c r="AD27" s="339"/>
      <c r="AE27" s="358"/>
      <c r="AF27" s="419"/>
      <c r="AG27" s="419"/>
    </row>
    <row r="28" spans="1:34" ht="15.75" hidden="1" customHeight="1" thickBot="1" x14ac:dyDescent="0.3">
      <c r="A28" s="102">
        <v>2</v>
      </c>
      <c r="B28" s="76" t="s">
        <v>37</v>
      </c>
      <c r="C28" s="18" t="s">
        <v>36</v>
      </c>
      <c r="D28" s="99" t="s">
        <v>33</v>
      </c>
      <c r="E28" s="98" t="s">
        <v>11</v>
      </c>
      <c r="F28" s="77" t="s">
        <v>45</v>
      </c>
      <c r="G28" s="230">
        <v>7988.32</v>
      </c>
      <c r="K28" s="103"/>
      <c r="L28" s="135"/>
      <c r="M28" s="135"/>
      <c r="N28" s="6"/>
      <c r="O28" s="5"/>
      <c r="P28" s="138"/>
      <c r="Q28" s="88"/>
      <c r="R28" s="139"/>
      <c r="S28" s="140"/>
      <c r="V28" s="690"/>
      <c r="W28" s="692"/>
      <c r="X28" s="672"/>
      <c r="Y28" s="406"/>
      <c r="Z28" s="406"/>
      <c r="AA28" s="406"/>
      <c r="AB28" s="321"/>
      <c r="AC28" s="357"/>
      <c r="AD28" s="479"/>
      <c r="AE28" s="342"/>
      <c r="AF28" s="420"/>
      <c r="AG28" s="420"/>
    </row>
    <row r="29" spans="1:34" ht="15.75" customHeight="1" thickBot="1" x14ac:dyDescent="0.3">
      <c r="A29" s="573" t="s">
        <v>19</v>
      </c>
      <c r="B29" s="574"/>
      <c r="C29" s="574"/>
      <c r="D29" s="574"/>
      <c r="E29" s="574"/>
      <c r="F29" s="575"/>
      <c r="G29" s="15">
        <f>SUM(G28:G28)</f>
        <v>7988.32</v>
      </c>
      <c r="K29" s="673" t="s">
        <v>19</v>
      </c>
      <c r="L29" s="674"/>
      <c r="M29" s="674"/>
      <c r="N29" s="674"/>
      <c r="O29" s="674"/>
      <c r="P29" s="674"/>
      <c r="Q29" s="674"/>
      <c r="R29" s="675"/>
      <c r="S29" s="91">
        <f>SUM(S28:S28)</f>
        <v>0</v>
      </c>
      <c r="V29" s="528" t="s">
        <v>19</v>
      </c>
      <c r="W29" s="529"/>
      <c r="X29" s="522"/>
      <c r="Y29" s="522"/>
      <c r="Z29" s="522"/>
      <c r="AA29" s="522"/>
      <c r="AB29" s="522"/>
      <c r="AC29" s="15">
        <f>AC10+AC15+AC16+AC17+AC18+AC19+AC23+AC24+AC25+AC26+AC11+AC12+AC13+AC14</f>
        <v>167472.34999999998</v>
      </c>
      <c r="AD29" s="330">
        <f>AD10+AD15+AD16+AD17+AD18+AD19+AD23+AD24+AD25+AD26+AD11+AD12+AD13+AD14</f>
        <v>167472.34999999998</v>
      </c>
      <c r="AE29" s="15">
        <f>AE10+AE15+AE16+AE17+AE18+AE19+AE23+AE24+AE25+AE26</f>
        <v>0</v>
      </c>
      <c r="AF29" s="15">
        <f>AF10+AF15+AF16+AF17+AF18+AF19+AF23+AF24+AF25+AF26</f>
        <v>0</v>
      </c>
      <c r="AG29" s="15">
        <f>AG10+AG15+AG16+AG17+AG18+AG19+AG23+AG24+AG25+AG26</f>
        <v>0</v>
      </c>
    </row>
    <row r="30" spans="1:34" ht="15" hidden="1" customHeight="1" thickBot="1" x14ac:dyDescent="0.3">
      <c r="A30" s="10"/>
      <c r="B30" s="111"/>
      <c r="C30" s="48"/>
      <c r="D30" s="33"/>
      <c r="E30" s="6"/>
      <c r="F30" s="41"/>
      <c r="G30" s="85"/>
      <c r="K30" s="5"/>
      <c r="L30" s="130"/>
      <c r="M30" s="311"/>
      <c r="N30" s="136"/>
      <c r="O30" s="136"/>
      <c r="P30" s="19"/>
      <c r="Q30" s="18"/>
      <c r="R30" s="132"/>
      <c r="S30" s="213"/>
      <c r="V30" s="676"/>
      <c r="W30" s="678"/>
      <c r="X30" s="680"/>
      <c r="Y30" s="407"/>
      <c r="Z30" s="682"/>
      <c r="AA30" s="281"/>
      <c r="AB30" s="350"/>
      <c r="AC30" s="360"/>
      <c r="AD30" s="500"/>
      <c r="AE30" s="360"/>
      <c r="AF30" s="420"/>
      <c r="AG30" s="420"/>
      <c r="AH30" s="219"/>
    </row>
    <row r="31" spans="1:34" ht="15" hidden="1" customHeight="1" thickBot="1" x14ac:dyDescent="0.3">
      <c r="A31" s="10"/>
      <c r="B31" s="111"/>
      <c r="C31" s="48"/>
      <c r="D31" s="33"/>
      <c r="E31" s="6"/>
      <c r="F31" s="41"/>
      <c r="G31" s="85"/>
      <c r="K31" s="5"/>
      <c r="L31" s="130"/>
      <c r="M31" s="311"/>
      <c r="N31" s="136"/>
      <c r="O31" s="136"/>
      <c r="P31" s="19"/>
      <c r="Q31" s="18"/>
      <c r="R31" s="132"/>
      <c r="S31" s="213"/>
      <c r="V31" s="677"/>
      <c r="W31" s="679"/>
      <c r="X31" s="681"/>
      <c r="Y31" s="408"/>
      <c r="Z31" s="683"/>
      <c r="AA31" s="240"/>
      <c r="AB31" s="351"/>
      <c r="AC31" s="361"/>
      <c r="AD31" s="501"/>
      <c r="AE31" s="360"/>
      <c r="AF31" s="420"/>
      <c r="AG31" s="420"/>
    </row>
    <row r="32" spans="1:34" ht="15" hidden="1" customHeight="1" thickBot="1" x14ac:dyDescent="0.3">
      <c r="A32" s="10"/>
      <c r="B32" s="111"/>
      <c r="C32" s="48"/>
      <c r="D32" s="33"/>
      <c r="E32" s="6"/>
      <c r="F32" s="41"/>
      <c r="G32" s="85"/>
      <c r="K32" s="5"/>
      <c r="L32" s="130"/>
      <c r="M32" s="311"/>
      <c r="N32" s="136"/>
      <c r="O32" s="136"/>
      <c r="P32" s="19"/>
      <c r="Q32" s="18"/>
      <c r="R32" s="132"/>
      <c r="S32" s="213"/>
      <c r="V32" s="417"/>
      <c r="W32" s="404"/>
      <c r="X32" s="405"/>
      <c r="Y32" s="405"/>
      <c r="Z32" s="405"/>
      <c r="AA32" s="405"/>
      <c r="AB32" s="346"/>
      <c r="AC32" s="358"/>
      <c r="AD32" s="502"/>
      <c r="AE32" s="342"/>
      <c r="AF32" s="420"/>
      <c r="AG32" s="420"/>
    </row>
    <row r="33" spans="1:35" ht="17.25" hidden="1" customHeight="1" thickBot="1" x14ac:dyDescent="0.3">
      <c r="A33" s="10"/>
      <c r="B33" s="111" t="s">
        <v>49</v>
      </c>
      <c r="C33" s="48"/>
      <c r="D33" s="33"/>
      <c r="E33" s="306" t="s">
        <v>9</v>
      </c>
      <c r="F33" s="41" t="s">
        <v>50</v>
      </c>
      <c r="G33" s="85">
        <v>21785.200000000001</v>
      </c>
      <c r="K33" s="555">
        <v>2</v>
      </c>
      <c r="L33" s="130" t="s">
        <v>65</v>
      </c>
      <c r="M33" s="311"/>
      <c r="N33" s="136"/>
      <c r="O33" s="163"/>
      <c r="P33" s="37"/>
      <c r="Q33" s="276"/>
      <c r="R33" s="40"/>
      <c r="S33" s="230"/>
      <c r="V33" s="438"/>
      <c r="W33" s="441"/>
      <c r="X33" s="406"/>
      <c r="Y33" s="406"/>
      <c r="Z33" s="406"/>
      <c r="AA33" s="406"/>
      <c r="AB33" s="345"/>
      <c r="AC33" s="357"/>
      <c r="AD33" s="479"/>
      <c r="AE33" s="357"/>
      <c r="AF33" s="282"/>
      <c r="AG33" s="282"/>
    </row>
    <row r="34" spans="1:35" ht="17.25" customHeight="1" x14ac:dyDescent="0.25">
      <c r="A34" s="10"/>
      <c r="B34" s="111"/>
      <c r="C34" s="48"/>
      <c r="D34" s="33"/>
      <c r="E34" s="306"/>
      <c r="F34" s="41"/>
      <c r="G34" s="85"/>
      <c r="K34" s="556"/>
      <c r="L34" s="221"/>
      <c r="M34" s="137"/>
      <c r="N34" s="117"/>
      <c r="O34" s="133"/>
      <c r="P34" s="33"/>
      <c r="Q34" s="6"/>
      <c r="R34" s="87"/>
      <c r="S34" s="140"/>
      <c r="V34" s="444">
        <v>1</v>
      </c>
      <c r="W34" s="667" t="s">
        <v>65</v>
      </c>
      <c r="X34" s="285" t="s">
        <v>134</v>
      </c>
      <c r="Y34" s="204" t="s">
        <v>69</v>
      </c>
      <c r="Z34" s="492" t="s">
        <v>147</v>
      </c>
      <c r="AA34" s="292" t="s">
        <v>11</v>
      </c>
      <c r="AB34" s="77" t="s">
        <v>149</v>
      </c>
      <c r="AC34" s="94">
        <v>30857.25</v>
      </c>
      <c r="AD34" s="329">
        <v>30857.25</v>
      </c>
      <c r="AE34" s="341"/>
      <c r="AF34" s="249"/>
      <c r="AG34" s="341"/>
    </row>
    <row r="35" spans="1:35" ht="17.25" customHeight="1" thickBot="1" x14ac:dyDescent="0.3">
      <c r="A35" s="10"/>
      <c r="B35" s="111"/>
      <c r="C35" s="48"/>
      <c r="D35" s="33"/>
      <c r="E35" s="306"/>
      <c r="F35" s="41"/>
      <c r="G35" s="85"/>
      <c r="K35" s="556"/>
      <c r="L35" s="221"/>
      <c r="M35" s="137"/>
      <c r="N35" s="117"/>
      <c r="O35" s="133"/>
      <c r="P35" s="33"/>
      <c r="Q35" s="6"/>
      <c r="R35" s="87"/>
      <c r="S35" s="140"/>
      <c r="V35" s="461"/>
      <c r="W35" s="668"/>
      <c r="X35" s="218" t="s">
        <v>148</v>
      </c>
      <c r="Y35" s="193"/>
      <c r="Z35" s="11"/>
      <c r="AA35" s="315" t="s">
        <v>11</v>
      </c>
      <c r="AB35" s="105" t="s">
        <v>150</v>
      </c>
      <c r="AC35" s="187">
        <v>34963.69</v>
      </c>
      <c r="AD35" s="328">
        <v>34963.69</v>
      </c>
      <c r="AE35" s="357"/>
      <c r="AF35" s="282"/>
      <c r="AG35" s="282"/>
    </row>
    <row r="36" spans="1:35" ht="17.25" customHeight="1" thickBot="1" x14ac:dyDescent="0.3">
      <c r="A36" s="10"/>
      <c r="B36" s="111"/>
      <c r="C36" s="48"/>
      <c r="D36" s="33"/>
      <c r="E36" s="306"/>
      <c r="F36" s="41"/>
      <c r="G36" s="85"/>
      <c r="K36" s="556"/>
      <c r="L36" s="221"/>
      <c r="M36" s="137"/>
      <c r="N36" s="117"/>
      <c r="O36" s="133"/>
      <c r="P36" s="33"/>
      <c r="Q36" s="6"/>
      <c r="R36" s="87"/>
      <c r="S36" s="140"/>
      <c r="V36" s="523">
        <v>2</v>
      </c>
      <c r="W36" s="669" t="s">
        <v>65</v>
      </c>
      <c r="X36" s="285" t="s">
        <v>134</v>
      </c>
      <c r="Y36" s="204" t="s">
        <v>92</v>
      </c>
      <c r="Z36" s="204" t="s">
        <v>151</v>
      </c>
      <c r="AA36" s="202" t="s">
        <v>11</v>
      </c>
      <c r="AB36" s="207" t="s">
        <v>153</v>
      </c>
      <c r="AC36" s="205">
        <v>27082.32</v>
      </c>
      <c r="AD36" s="332">
        <v>27082.32</v>
      </c>
      <c r="AE36" s="341"/>
      <c r="AF36" s="249"/>
      <c r="AG36" s="341"/>
    </row>
    <row r="37" spans="1:35" ht="17.25" customHeight="1" thickBot="1" x14ac:dyDescent="0.3">
      <c r="A37" s="10"/>
      <c r="B37" s="111"/>
      <c r="C37" s="48"/>
      <c r="D37" s="33"/>
      <c r="E37" s="306"/>
      <c r="F37" s="41"/>
      <c r="G37" s="85"/>
      <c r="K37" s="556"/>
      <c r="L37" s="221"/>
      <c r="M37" s="137"/>
      <c r="N37" s="117"/>
      <c r="O37" s="133"/>
      <c r="P37" s="33"/>
      <c r="Q37" s="6"/>
      <c r="R37" s="87"/>
      <c r="S37" s="140"/>
      <c r="V37" s="530"/>
      <c r="W37" s="670"/>
      <c r="X37" s="234" t="s">
        <v>152</v>
      </c>
      <c r="Y37" s="193"/>
      <c r="Z37" s="193"/>
      <c r="AA37" s="269"/>
      <c r="AB37" s="78"/>
      <c r="AC37" s="247"/>
      <c r="AD37" s="432"/>
      <c r="AE37" s="359"/>
      <c r="AF37" s="366"/>
      <c r="AG37" s="359"/>
    </row>
    <row r="38" spans="1:35" ht="17.25" hidden="1" customHeight="1" thickBot="1" x14ac:dyDescent="0.3">
      <c r="A38" s="10"/>
      <c r="B38" s="111"/>
      <c r="C38" s="117"/>
      <c r="D38" s="33"/>
      <c r="E38" s="294"/>
      <c r="F38" s="41"/>
      <c r="G38" s="85"/>
      <c r="K38" s="556"/>
      <c r="L38" s="221"/>
      <c r="M38" s="196"/>
      <c r="N38" s="117"/>
      <c r="O38" s="133"/>
      <c r="P38" s="33"/>
      <c r="Q38" s="6"/>
      <c r="R38" s="41"/>
      <c r="S38" s="194"/>
      <c r="V38" s="468"/>
      <c r="W38" s="217"/>
      <c r="X38" s="11"/>
      <c r="Y38" s="193"/>
      <c r="Z38" s="11"/>
      <c r="AA38" s="315"/>
      <c r="AB38" s="105"/>
      <c r="AC38" s="187"/>
      <c r="AD38" s="386"/>
      <c r="AE38" s="358"/>
      <c r="AF38" s="419"/>
      <c r="AG38" s="419"/>
    </row>
    <row r="39" spans="1:35" ht="15.75" hidden="1" customHeight="1" x14ac:dyDescent="0.25">
      <c r="A39" s="10"/>
      <c r="B39" s="111"/>
      <c r="C39" s="117"/>
      <c r="D39" s="33"/>
      <c r="E39" s="294"/>
      <c r="F39" s="41"/>
      <c r="G39" s="85"/>
      <c r="K39" s="556"/>
      <c r="L39" s="111"/>
      <c r="M39" s="196"/>
      <c r="N39" s="117"/>
      <c r="O39" s="133"/>
      <c r="P39" s="33"/>
      <c r="Q39" s="294"/>
      <c r="R39" s="41"/>
      <c r="S39" s="194"/>
      <c r="V39" s="396">
        <v>4</v>
      </c>
      <c r="W39" s="396" t="s">
        <v>65</v>
      </c>
      <c r="X39" s="204"/>
      <c r="Y39" s="204"/>
      <c r="Z39" s="24"/>
      <c r="AA39" s="292"/>
      <c r="AB39" s="326"/>
      <c r="AC39" s="341"/>
      <c r="AD39" s="392"/>
      <c r="AE39" s="342"/>
      <c r="AF39" s="420"/>
      <c r="AG39" s="420"/>
    </row>
    <row r="40" spans="1:35" ht="15.75" hidden="1" customHeight="1" thickBot="1" x14ac:dyDescent="0.3">
      <c r="A40" s="10"/>
      <c r="B40" s="111"/>
      <c r="C40" s="117"/>
      <c r="D40" s="33"/>
      <c r="E40" s="294"/>
      <c r="F40" s="41"/>
      <c r="G40" s="85"/>
      <c r="K40" s="556"/>
      <c r="L40" s="111"/>
      <c r="M40" s="196"/>
      <c r="N40" s="117"/>
      <c r="O40" s="133"/>
      <c r="P40" s="33"/>
      <c r="Q40" s="294"/>
      <c r="R40" s="41"/>
      <c r="S40" s="194"/>
      <c r="V40" s="395"/>
      <c r="W40" s="395"/>
      <c r="X40" s="193"/>
      <c r="Y40" s="272"/>
      <c r="Z40" s="5"/>
      <c r="AA40" s="271"/>
      <c r="AB40" s="325"/>
      <c r="AC40" s="359"/>
      <c r="AD40" s="480"/>
      <c r="AE40" s="342"/>
      <c r="AF40" s="420"/>
      <c r="AG40" s="420"/>
    </row>
    <row r="41" spans="1:35" ht="15.75" hidden="1" customHeight="1" x14ac:dyDescent="0.25">
      <c r="A41" s="10"/>
      <c r="B41" s="111"/>
      <c r="C41" s="117"/>
      <c r="D41" s="33"/>
      <c r="E41" s="294"/>
      <c r="F41" s="41"/>
      <c r="G41" s="85"/>
      <c r="K41" s="556"/>
      <c r="L41" s="111"/>
      <c r="M41" s="196"/>
      <c r="N41" s="117"/>
      <c r="O41" s="133"/>
      <c r="P41" s="33"/>
      <c r="Q41" s="294"/>
      <c r="R41" s="41"/>
      <c r="S41" s="194"/>
      <c r="V41" s="395"/>
      <c r="W41" s="395"/>
      <c r="X41" s="272"/>
      <c r="Y41" s="272"/>
      <c r="Z41" s="206"/>
      <c r="AA41" s="222"/>
      <c r="AB41" s="288"/>
      <c r="AC41" s="342"/>
      <c r="AD41" s="340"/>
      <c r="AE41" s="342"/>
      <c r="AF41" s="420"/>
      <c r="AG41" s="420"/>
    </row>
    <row r="42" spans="1:35" ht="15.75" hidden="1" customHeight="1" thickBot="1" x14ac:dyDescent="0.3">
      <c r="A42" s="10"/>
      <c r="B42" s="111"/>
      <c r="C42" s="117"/>
      <c r="D42" s="33"/>
      <c r="E42" s="294"/>
      <c r="F42" s="41"/>
      <c r="G42" s="85"/>
      <c r="K42" s="556"/>
      <c r="L42" s="111"/>
      <c r="M42" s="196"/>
      <c r="N42" s="117"/>
      <c r="O42" s="133"/>
      <c r="P42" s="33"/>
      <c r="Q42" s="294"/>
      <c r="R42" s="41"/>
      <c r="S42" s="194"/>
      <c r="V42" s="395"/>
      <c r="W42" s="395"/>
      <c r="X42" s="220"/>
      <c r="Y42" s="272"/>
      <c r="Z42" s="206"/>
      <c r="AA42" s="223"/>
      <c r="AB42" s="322"/>
      <c r="AC42" s="359"/>
      <c r="AD42" s="480"/>
      <c r="AE42" s="342"/>
      <c r="AF42" s="420"/>
      <c r="AG42" s="420"/>
    </row>
    <row r="43" spans="1:35" ht="15.75" hidden="1" customHeight="1" x14ac:dyDescent="0.25">
      <c r="A43" s="10"/>
      <c r="B43" s="111"/>
      <c r="C43" s="117"/>
      <c r="D43" s="33"/>
      <c r="E43" s="294"/>
      <c r="F43" s="41"/>
      <c r="G43" s="85"/>
      <c r="K43" s="556"/>
      <c r="L43" s="111"/>
      <c r="M43" s="196"/>
      <c r="N43" s="117"/>
      <c r="O43" s="133"/>
      <c r="P43" s="33"/>
      <c r="Q43" s="294"/>
      <c r="R43" s="41"/>
      <c r="S43" s="194"/>
      <c r="V43" s="395"/>
      <c r="W43" s="395"/>
      <c r="X43" s="220"/>
      <c r="Y43" s="272"/>
      <c r="Z43" s="206"/>
      <c r="AA43" s="222"/>
      <c r="AB43" s="288"/>
      <c r="AC43" s="342"/>
      <c r="AD43" s="340"/>
      <c r="AE43" s="342"/>
      <c r="AF43" s="420"/>
      <c r="AG43" s="420"/>
    </row>
    <row r="44" spans="1:35" ht="15.75" hidden="1" customHeight="1" thickBot="1" x14ac:dyDescent="0.3">
      <c r="A44" s="10"/>
      <c r="B44" s="111"/>
      <c r="C44" s="117"/>
      <c r="D44" s="33"/>
      <c r="E44" s="294"/>
      <c r="F44" s="41"/>
      <c r="G44" s="85"/>
      <c r="K44" s="556"/>
      <c r="L44" s="111"/>
      <c r="M44" s="196"/>
      <c r="N44" s="117"/>
      <c r="O44" s="133"/>
      <c r="P44" s="33"/>
      <c r="Q44" s="294"/>
      <c r="R44" s="41"/>
      <c r="S44" s="194"/>
      <c r="V44" s="397"/>
      <c r="W44" s="397"/>
      <c r="X44" s="234"/>
      <c r="Y44" s="193"/>
      <c r="Z44" s="203"/>
      <c r="AA44" s="223"/>
      <c r="AB44" s="322"/>
      <c r="AC44" s="359"/>
      <c r="AD44" s="480"/>
      <c r="AE44" s="342"/>
      <c r="AF44" s="420"/>
      <c r="AG44" s="420"/>
    </row>
    <row r="45" spans="1:35" ht="15.75" hidden="1" customHeight="1" thickBot="1" x14ac:dyDescent="0.3">
      <c r="A45" s="10"/>
      <c r="B45" s="111"/>
      <c r="C45" s="117"/>
      <c r="D45" s="33"/>
      <c r="E45" s="294"/>
      <c r="F45" s="41"/>
      <c r="G45" s="85"/>
      <c r="K45" s="556"/>
      <c r="L45" s="111"/>
      <c r="M45" s="196"/>
      <c r="N45" s="117"/>
      <c r="O45" s="133"/>
      <c r="P45" s="33"/>
      <c r="Q45" s="294"/>
      <c r="R45" s="41"/>
      <c r="S45" s="194"/>
      <c r="V45" s="395"/>
      <c r="W45" s="395"/>
      <c r="X45" s="234"/>
      <c r="Y45" s="193"/>
      <c r="Z45" s="244"/>
      <c r="AA45" s="71"/>
      <c r="AB45" s="210"/>
      <c r="AC45" s="208"/>
      <c r="AD45" s="339"/>
      <c r="AE45" s="342"/>
      <c r="AF45" s="420"/>
      <c r="AG45" s="420"/>
    </row>
    <row r="46" spans="1:35" ht="15.75" hidden="1" customHeight="1" x14ac:dyDescent="0.25">
      <c r="A46" s="10"/>
      <c r="B46" s="111"/>
      <c r="C46" s="117"/>
      <c r="D46" s="33"/>
      <c r="E46" s="294"/>
      <c r="F46" s="41"/>
      <c r="G46" s="85"/>
      <c r="K46" s="556"/>
      <c r="L46" s="111"/>
      <c r="M46" s="196"/>
      <c r="N46" s="117"/>
      <c r="O46" s="133"/>
      <c r="P46" s="33"/>
      <c r="Q46" s="294"/>
      <c r="R46" s="41"/>
      <c r="S46" s="194"/>
      <c r="V46" s="395"/>
      <c r="W46" s="395"/>
      <c r="X46" s="270"/>
      <c r="Y46" s="398"/>
      <c r="Z46" s="418"/>
      <c r="AA46" s="110"/>
      <c r="AB46" s="288"/>
      <c r="AC46" s="342"/>
      <c r="AD46" s="340"/>
      <c r="AE46" s="342"/>
      <c r="AF46" s="420"/>
      <c r="AG46" s="420"/>
    </row>
    <row r="47" spans="1:35" ht="15.75" hidden="1" customHeight="1" thickBot="1" x14ac:dyDescent="0.3">
      <c r="A47" s="10"/>
      <c r="B47" s="111"/>
      <c r="C47" s="117"/>
      <c r="D47" s="33"/>
      <c r="E47" s="294"/>
      <c r="F47" s="41"/>
      <c r="G47" s="85"/>
      <c r="K47" s="556"/>
      <c r="L47" s="111"/>
      <c r="M47" s="196"/>
      <c r="N47" s="117"/>
      <c r="O47" s="133"/>
      <c r="P47" s="33"/>
      <c r="Q47" s="294"/>
      <c r="R47" s="41"/>
      <c r="S47" s="194"/>
      <c r="V47" s="395"/>
      <c r="W47" s="395"/>
      <c r="X47" s="398"/>
      <c r="Y47" s="398"/>
      <c r="Z47" s="418"/>
      <c r="AA47" s="119"/>
      <c r="AB47" s="323"/>
      <c r="AC47" s="357"/>
      <c r="AD47" s="479"/>
      <c r="AE47" s="342"/>
      <c r="AF47" s="420"/>
      <c r="AG47" s="420"/>
    </row>
    <row r="48" spans="1:35" ht="15.75" hidden="1" customHeight="1" x14ac:dyDescent="0.25">
      <c r="A48" s="10"/>
      <c r="B48" s="111"/>
      <c r="C48" s="117"/>
      <c r="D48" s="33"/>
      <c r="E48" s="294"/>
      <c r="F48" s="41"/>
      <c r="G48" s="85"/>
      <c r="K48" s="556"/>
      <c r="L48" s="111"/>
      <c r="M48" s="196"/>
      <c r="N48" s="117"/>
      <c r="O48" s="133"/>
      <c r="P48" s="33"/>
      <c r="Q48" s="294"/>
      <c r="R48" s="41"/>
      <c r="S48" s="194"/>
      <c r="V48" s="246">
        <v>5</v>
      </c>
      <c r="W48" s="396" t="s">
        <v>65</v>
      </c>
      <c r="X48" s="204"/>
      <c r="Y48" s="204"/>
      <c r="Z48" s="24"/>
      <c r="AA48" s="251"/>
      <c r="AB48" s="320"/>
      <c r="AC48" s="341"/>
      <c r="AD48" s="392"/>
      <c r="AE48" s="342"/>
      <c r="AF48" s="420"/>
      <c r="AG48" s="420"/>
      <c r="AI48" s="70"/>
    </row>
    <row r="49" spans="1:40" ht="15.75" hidden="1" customHeight="1" thickBot="1" x14ac:dyDescent="0.3">
      <c r="A49" s="10"/>
      <c r="B49" s="111"/>
      <c r="C49" s="117"/>
      <c r="D49" s="33"/>
      <c r="E49" s="294"/>
      <c r="F49" s="41"/>
      <c r="G49" s="85"/>
      <c r="K49" s="556"/>
      <c r="L49" s="111"/>
      <c r="M49" s="196"/>
      <c r="N49" s="117"/>
      <c r="O49" s="133"/>
      <c r="P49" s="33"/>
      <c r="Q49" s="294"/>
      <c r="R49" s="41"/>
      <c r="S49" s="194"/>
      <c r="V49" s="398"/>
      <c r="W49" s="395"/>
      <c r="X49" s="203"/>
      <c r="Y49" s="272"/>
      <c r="Z49" s="10"/>
      <c r="AA49" s="271"/>
      <c r="AB49" s="325"/>
      <c r="AC49" s="359"/>
      <c r="AD49" s="480"/>
      <c r="AE49" s="342"/>
      <c r="AF49" s="420"/>
      <c r="AG49" s="420"/>
    </row>
    <row r="50" spans="1:40" ht="15.75" hidden="1" customHeight="1" x14ac:dyDescent="0.25">
      <c r="A50" s="10"/>
      <c r="B50" s="111"/>
      <c r="C50" s="117"/>
      <c r="D50" s="33"/>
      <c r="E50" s="294"/>
      <c r="F50" s="41"/>
      <c r="G50" s="85"/>
      <c r="K50" s="556"/>
      <c r="L50" s="111"/>
      <c r="M50" s="196"/>
      <c r="N50" s="117"/>
      <c r="O50" s="133"/>
      <c r="P50" s="33"/>
      <c r="Q50" s="294"/>
      <c r="R50" s="41"/>
      <c r="S50" s="194"/>
      <c r="V50" s="398"/>
      <c r="W50" s="395"/>
      <c r="X50" s="272"/>
      <c r="Y50" s="272"/>
      <c r="Z50" s="206"/>
      <c r="AA50" s="280"/>
      <c r="AB50" s="346"/>
      <c r="AC50" s="358"/>
      <c r="AD50" s="502"/>
      <c r="AE50" s="342"/>
      <c r="AF50" s="420"/>
      <c r="AG50" s="420"/>
    </row>
    <row r="51" spans="1:40" ht="15.75" hidden="1" customHeight="1" x14ac:dyDescent="0.25">
      <c r="A51" s="10"/>
      <c r="B51" s="111"/>
      <c r="C51" s="117"/>
      <c r="D51" s="33"/>
      <c r="E51" s="294"/>
      <c r="F51" s="41"/>
      <c r="G51" s="85"/>
      <c r="K51" s="556"/>
      <c r="L51" s="111"/>
      <c r="M51" s="196"/>
      <c r="N51" s="117"/>
      <c r="O51" s="133"/>
      <c r="P51" s="33"/>
      <c r="Q51" s="294"/>
      <c r="R51" s="41"/>
      <c r="S51" s="194"/>
      <c r="V51" s="398"/>
      <c r="W51" s="395"/>
      <c r="X51" s="272"/>
      <c r="Y51" s="272"/>
      <c r="Z51" s="206"/>
      <c r="AA51" s="110"/>
      <c r="AB51" s="324"/>
      <c r="AC51" s="342"/>
      <c r="AD51" s="340"/>
      <c r="AE51" s="342"/>
      <c r="AF51" s="420"/>
      <c r="AG51" s="420"/>
    </row>
    <row r="52" spans="1:40" ht="15.75" hidden="1" customHeight="1" thickBot="1" x14ac:dyDescent="0.3">
      <c r="A52" s="10"/>
      <c r="B52" s="111"/>
      <c r="C52" s="117"/>
      <c r="D52" s="33"/>
      <c r="E52" s="294"/>
      <c r="F52" s="41"/>
      <c r="G52" s="85"/>
      <c r="K52" s="556"/>
      <c r="L52" s="111"/>
      <c r="M52" s="196"/>
      <c r="N52" s="117"/>
      <c r="O52" s="133"/>
      <c r="P52" s="33"/>
      <c r="Q52" s="294"/>
      <c r="R52" s="41"/>
      <c r="S52" s="194"/>
      <c r="V52" s="422"/>
      <c r="W52" s="397"/>
      <c r="X52" s="203"/>
      <c r="Y52" s="193"/>
      <c r="Z52" s="203"/>
      <c r="AA52" s="80"/>
      <c r="AB52" s="325"/>
      <c r="AC52" s="359"/>
      <c r="AD52" s="480"/>
      <c r="AE52" s="342"/>
      <c r="AF52" s="420"/>
      <c r="AG52" s="420"/>
    </row>
    <row r="53" spans="1:40" ht="15.75" hidden="1" customHeight="1" thickBot="1" x14ac:dyDescent="0.3">
      <c r="A53" s="10"/>
      <c r="B53" s="34"/>
      <c r="C53" s="117"/>
      <c r="D53" s="65"/>
      <c r="E53" s="294" t="s">
        <v>11</v>
      </c>
      <c r="F53" s="41" t="s">
        <v>51</v>
      </c>
      <c r="G53" s="85">
        <v>12093.04</v>
      </c>
      <c r="K53" s="557"/>
      <c r="L53" s="164"/>
      <c r="M53" s="165"/>
      <c r="N53" s="166"/>
      <c r="O53" s="167"/>
      <c r="P53" s="160"/>
      <c r="Q53" s="287"/>
      <c r="R53" s="151"/>
      <c r="S53" s="127"/>
      <c r="V53" s="422"/>
      <c r="W53" s="422"/>
      <c r="X53" s="397"/>
      <c r="Y53" s="397"/>
      <c r="Z53" s="203"/>
      <c r="AA53" s="42"/>
      <c r="AB53" s="92"/>
      <c r="AC53" s="93"/>
      <c r="AD53" s="478"/>
      <c r="AE53" s="342"/>
      <c r="AF53" s="282"/>
      <c r="AG53" s="282"/>
    </row>
    <row r="54" spans="1:40" ht="15.75" customHeight="1" thickBot="1" x14ac:dyDescent="0.3">
      <c r="A54" s="558" t="s">
        <v>13</v>
      </c>
      <c r="B54" s="559"/>
      <c r="C54" s="559"/>
      <c r="D54" s="559"/>
      <c r="E54" s="559"/>
      <c r="F54" s="560"/>
      <c r="G54" s="61">
        <f>SUM(G30:G53)</f>
        <v>33878.240000000005</v>
      </c>
      <c r="K54" s="658" t="s">
        <v>13</v>
      </c>
      <c r="L54" s="659"/>
      <c r="M54" s="659"/>
      <c r="N54" s="659"/>
      <c r="O54" s="659"/>
      <c r="P54" s="659"/>
      <c r="Q54" s="659"/>
      <c r="R54" s="660"/>
      <c r="S54" s="61">
        <f>SUM(S30:S53)</f>
        <v>0</v>
      </c>
      <c r="V54" s="521" t="s">
        <v>13</v>
      </c>
      <c r="W54" s="522"/>
      <c r="X54" s="522"/>
      <c r="Y54" s="522"/>
      <c r="Z54" s="522"/>
      <c r="AA54" s="522"/>
      <c r="AB54" s="522"/>
      <c r="AC54" s="15">
        <f>SUM(AC30:AC53)</f>
        <v>92903.260000000009</v>
      </c>
      <c r="AD54" s="330">
        <f>SUM(AD30:AD53)</f>
        <v>92903.260000000009</v>
      </c>
      <c r="AE54" s="15">
        <f>SUM(AE30:AE53)</f>
        <v>0</v>
      </c>
      <c r="AF54" s="15">
        <f>SUM(AF30:AF53)</f>
        <v>0</v>
      </c>
      <c r="AG54" s="15">
        <f>SUM(AG30:AG53)</f>
        <v>0</v>
      </c>
      <c r="AH54" s="5"/>
    </row>
    <row r="55" spans="1:40" ht="15.75" customHeight="1" thickBot="1" x14ac:dyDescent="0.3">
      <c r="A55" s="295"/>
      <c r="B55" s="296"/>
      <c r="C55" s="296"/>
      <c r="D55" s="296"/>
      <c r="E55" s="296"/>
      <c r="F55" s="296"/>
      <c r="G55" s="61"/>
      <c r="K55" s="297"/>
      <c r="L55" s="298"/>
      <c r="M55" s="298"/>
      <c r="N55" s="298"/>
      <c r="O55" s="298"/>
      <c r="P55" s="298"/>
      <c r="Q55" s="298"/>
      <c r="R55" s="298"/>
      <c r="S55" s="61"/>
      <c r="V55" s="661">
        <v>1</v>
      </c>
      <c r="W55" s="663" t="s">
        <v>111</v>
      </c>
      <c r="X55" s="285" t="s">
        <v>154</v>
      </c>
      <c r="Y55" s="204" t="s">
        <v>155</v>
      </c>
      <c r="Z55" s="204" t="s">
        <v>156</v>
      </c>
      <c r="AA55" s="387" t="s">
        <v>145</v>
      </c>
      <c r="AB55" s="207" t="s">
        <v>158</v>
      </c>
      <c r="AC55" s="233">
        <v>20083.12</v>
      </c>
      <c r="AD55" s="503">
        <v>20083.12</v>
      </c>
      <c r="AE55" s="471"/>
      <c r="AF55" s="419"/>
      <c r="AG55" s="391"/>
      <c r="AH55" s="665"/>
    </row>
    <row r="56" spans="1:40" ht="15.75" customHeight="1" thickBot="1" x14ac:dyDescent="0.3">
      <c r="A56" s="297"/>
      <c r="B56" s="298"/>
      <c r="C56" s="298"/>
      <c r="D56" s="298"/>
      <c r="E56" s="298"/>
      <c r="F56" s="298"/>
      <c r="G56" s="61"/>
      <c r="K56" s="297"/>
      <c r="L56" s="298"/>
      <c r="M56" s="298"/>
      <c r="N56" s="298"/>
      <c r="O56" s="298"/>
      <c r="P56" s="298"/>
      <c r="Q56" s="298"/>
      <c r="R56" s="298"/>
      <c r="S56" s="61"/>
      <c r="V56" s="661"/>
      <c r="W56" s="663"/>
      <c r="X56" s="218" t="s">
        <v>157</v>
      </c>
      <c r="Y56" s="193"/>
      <c r="Z56" s="193"/>
      <c r="AA56" s="469"/>
      <c r="AB56" s="470"/>
      <c r="AC56" s="471"/>
      <c r="AD56" s="504"/>
      <c r="AE56" s="471"/>
      <c r="AF56" s="420"/>
      <c r="AG56" s="343"/>
      <c r="AH56" s="665"/>
    </row>
    <row r="57" spans="1:40" ht="15.75" hidden="1" customHeight="1" x14ac:dyDescent="0.25">
      <c r="A57" s="297"/>
      <c r="B57" s="298"/>
      <c r="C57" s="298"/>
      <c r="D57" s="298"/>
      <c r="E57" s="298"/>
      <c r="F57" s="298"/>
      <c r="G57" s="61"/>
      <c r="K57" s="297"/>
      <c r="L57" s="298"/>
      <c r="M57" s="298"/>
      <c r="N57" s="298"/>
      <c r="O57" s="298"/>
      <c r="P57" s="298"/>
      <c r="Q57" s="298"/>
      <c r="R57" s="298"/>
      <c r="S57" s="61"/>
      <c r="V57" s="661"/>
      <c r="W57" s="663"/>
      <c r="X57" s="472"/>
      <c r="Y57" s="472"/>
      <c r="Z57" s="472"/>
      <c r="AA57" s="469"/>
      <c r="AB57" s="470"/>
      <c r="AC57" s="471"/>
      <c r="AD57" s="505"/>
      <c r="AE57" s="360"/>
      <c r="AF57" s="420"/>
      <c r="AG57" s="343"/>
      <c r="AH57" s="665"/>
    </row>
    <row r="58" spans="1:40" ht="15.75" hidden="1" customHeight="1" thickBot="1" x14ac:dyDescent="0.3">
      <c r="A58" s="297"/>
      <c r="B58" s="298"/>
      <c r="C58" s="298"/>
      <c r="D58" s="298"/>
      <c r="E58" s="298"/>
      <c r="F58" s="298"/>
      <c r="G58" s="61"/>
      <c r="K58" s="297"/>
      <c r="L58" s="298"/>
      <c r="M58" s="298"/>
      <c r="N58" s="298"/>
      <c r="O58" s="298"/>
      <c r="P58" s="298"/>
      <c r="Q58" s="298"/>
      <c r="R58" s="298"/>
      <c r="S58" s="61"/>
      <c r="V58" s="662"/>
      <c r="W58" s="664"/>
      <c r="X58" s="472"/>
      <c r="Y58" s="472"/>
      <c r="Z58" s="472"/>
      <c r="AA58" s="469"/>
      <c r="AB58" s="470"/>
      <c r="AC58" s="473"/>
      <c r="AD58" s="506"/>
      <c r="AE58" s="362"/>
      <c r="AF58" s="420"/>
      <c r="AG58" s="420"/>
      <c r="AH58" s="666"/>
      <c r="AN58" s="219"/>
    </row>
    <row r="59" spans="1:40" ht="15.75" customHeight="1" thickBot="1" x14ac:dyDescent="0.3">
      <c r="A59" s="309"/>
      <c r="B59" s="310"/>
      <c r="C59" s="310"/>
      <c r="D59" s="310"/>
      <c r="E59" s="310"/>
      <c r="F59" s="310"/>
      <c r="G59" s="228"/>
      <c r="H59" s="14"/>
      <c r="I59" s="14"/>
      <c r="J59" s="14"/>
      <c r="K59" s="309"/>
      <c r="L59" s="310"/>
      <c r="M59" s="310"/>
      <c r="N59" s="310"/>
      <c r="O59" s="310"/>
      <c r="P59" s="310"/>
      <c r="Q59" s="310"/>
      <c r="R59" s="310"/>
      <c r="S59" s="228"/>
      <c r="T59" s="14"/>
      <c r="U59" s="14"/>
      <c r="V59" s="521" t="s">
        <v>133</v>
      </c>
      <c r="W59" s="522"/>
      <c r="X59" s="522"/>
      <c r="Y59" s="522"/>
      <c r="Z59" s="522"/>
      <c r="AA59" s="522"/>
      <c r="AB59" s="522"/>
      <c r="AC59" s="15">
        <f>SUM(AC55:AC58)</f>
        <v>20083.12</v>
      </c>
      <c r="AD59" s="330">
        <f>SUM(AD55:AD58)</f>
        <v>20083.12</v>
      </c>
      <c r="AE59" s="15"/>
      <c r="AF59" s="420"/>
      <c r="AG59" s="420"/>
    </row>
    <row r="60" spans="1:40" ht="15.75" hidden="1" customHeight="1" x14ac:dyDescent="0.25">
      <c r="A60" s="295"/>
      <c r="B60" s="296"/>
      <c r="C60" s="296"/>
      <c r="D60" s="296"/>
      <c r="E60" s="296"/>
      <c r="F60" s="296"/>
      <c r="G60" s="61"/>
      <c r="K60" s="297"/>
      <c r="L60" s="298"/>
      <c r="M60" s="298"/>
      <c r="N60" s="298"/>
      <c r="O60" s="298"/>
      <c r="P60" s="298"/>
      <c r="Q60" s="298"/>
      <c r="R60" s="298"/>
      <c r="S60" s="61"/>
      <c r="V60" s="417"/>
      <c r="W60" s="405"/>
      <c r="X60" s="405"/>
      <c r="Y60" s="405"/>
      <c r="Z60" s="405"/>
      <c r="AA60" s="405"/>
      <c r="AB60" s="335"/>
      <c r="AC60" s="358"/>
      <c r="AD60" s="386"/>
      <c r="AE60" s="358"/>
      <c r="AF60" s="420"/>
      <c r="AG60" s="420"/>
    </row>
    <row r="61" spans="1:40" ht="15.75" hidden="1" customHeight="1" x14ac:dyDescent="0.25">
      <c r="A61" s="295"/>
      <c r="B61" s="296"/>
      <c r="C61" s="296"/>
      <c r="D61" s="296"/>
      <c r="E61" s="296"/>
      <c r="F61" s="296"/>
      <c r="G61" s="61"/>
      <c r="K61" s="297"/>
      <c r="L61" s="298"/>
      <c r="M61" s="298"/>
      <c r="N61" s="298"/>
      <c r="O61" s="298"/>
      <c r="P61" s="298"/>
      <c r="Q61" s="298"/>
      <c r="R61" s="298"/>
      <c r="S61" s="61"/>
      <c r="V61" s="411"/>
      <c r="W61" s="413"/>
      <c r="X61" s="413"/>
      <c r="Y61" s="413"/>
      <c r="Z61" s="413"/>
      <c r="AA61" s="413"/>
      <c r="AB61" s="333"/>
      <c r="AC61" s="342"/>
      <c r="AD61" s="356"/>
      <c r="AE61" s="342"/>
      <c r="AF61" s="420"/>
      <c r="AG61" s="420"/>
    </row>
    <row r="62" spans="1:40" ht="15.75" hidden="1" customHeight="1" x14ac:dyDescent="0.25">
      <c r="A62" s="295"/>
      <c r="B62" s="296"/>
      <c r="C62" s="296"/>
      <c r="D62" s="296"/>
      <c r="E62" s="296"/>
      <c r="F62" s="296"/>
      <c r="G62" s="61"/>
      <c r="K62" s="297"/>
      <c r="L62" s="298"/>
      <c r="M62" s="298"/>
      <c r="N62" s="298"/>
      <c r="O62" s="298"/>
      <c r="P62" s="298"/>
      <c r="Q62" s="298"/>
      <c r="R62" s="298"/>
      <c r="S62" s="61"/>
      <c r="V62" s="411"/>
      <c r="W62" s="413"/>
      <c r="X62" s="406"/>
      <c r="Y62" s="406"/>
      <c r="Z62" s="406"/>
      <c r="AA62" s="406"/>
      <c r="AB62" s="321"/>
      <c r="AC62" s="357"/>
      <c r="AD62" s="394"/>
      <c r="AE62" s="357"/>
      <c r="AF62" s="282"/>
      <c r="AG62" s="282"/>
    </row>
    <row r="63" spans="1:40" ht="15.75" customHeight="1" thickBot="1" x14ac:dyDescent="0.3">
      <c r="A63" s="62">
        <v>1</v>
      </c>
      <c r="B63" s="47"/>
      <c r="C63" s="23"/>
      <c r="D63" s="14"/>
      <c r="E63" s="22"/>
      <c r="F63" s="35"/>
      <c r="G63" s="26"/>
      <c r="K63" s="561">
        <v>1</v>
      </c>
      <c r="L63" s="563" t="s">
        <v>99</v>
      </c>
      <c r="M63" s="563"/>
      <c r="N63" s="134"/>
      <c r="O63" s="526"/>
      <c r="P63" s="132"/>
      <c r="Q63" s="19"/>
      <c r="R63" s="201"/>
      <c r="S63" s="56"/>
      <c r="V63" s="657">
        <v>1</v>
      </c>
      <c r="W63" s="449" t="s">
        <v>115</v>
      </c>
      <c r="X63" s="204" t="s">
        <v>134</v>
      </c>
      <c r="Y63" s="204" t="s">
        <v>159</v>
      </c>
      <c r="Z63" s="204" t="s">
        <v>160</v>
      </c>
      <c r="AA63" s="444" t="s">
        <v>11</v>
      </c>
      <c r="AB63" s="40" t="s">
        <v>162</v>
      </c>
      <c r="AC63" s="197">
        <v>17675.75</v>
      </c>
      <c r="AD63" s="334">
        <v>17675.75</v>
      </c>
      <c r="AE63" s="233"/>
      <c r="AF63" s="249"/>
      <c r="AG63" s="341"/>
    </row>
    <row r="64" spans="1:40" ht="15.75" customHeight="1" thickBot="1" x14ac:dyDescent="0.3">
      <c r="A64" s="168"/>
      <c r="B64" s="169"/>
      <c r="C64" s="67"/>
      <c r="D64" s="14"/>
      <c r="E64" s="14"/>
      <c r="F64" s="35"/>
      <c r="G64" s="49"/>
      <c r="K64" s="653"/>
      <c r="L64" s="654"/>
      <c r="M64" s="654"/>
      <c r="N64" s="65"/>
      <c r="O64" s="655"/>
      <c r="P64" s="37"/>
      <c r="Q64" s="19"/>
      <c r="R64" s="39"/>
      <c r="S64" s="56"/>
      <c r="V64" s="568"/>
      <c r="W64" s="410"/>
      <c r="X64" s="272" t="s">
        <v>161</v>
      </c>
      <c r="Y64" s="272"/>
      <c r="Z64" s="272"/>
      <c r="AA64" s="348"/>
      <c r="AB64" s="323"/>
      <c r="AC64" s="359"/>
      <c r="AD64" s="389"/>
      <c r="AE64" s="359"/>
      <c r="AF64" s="366"/>
      <c r="AG64" s="366"/>
    </row>
    <row r="65" spans="1:33" ht="15.75" customHeight="1" thickBot="1" x14ac:dyDescent="0.3">
      <c r="A65" s="535" t="s">
        <v>25</v>
      </c>
      <c r="B65" s="536"/>
      <c r="C65" s="536"/>
      <c r="D65" s="536"/>
      <c r="E65" s="536"/>
      <c r="F65" s="537"/>
      <c r="G65" s="49">
        <f>SUM(G63)</f>
        <v>0</v>
      </c>
      <c r="K65" s="581" t="s">
        <v>25</v>
      </c>
      <c r="L65" s="582"/>
      <c r="M65" s="582"/>
      <c r="N65" s="582"/>
      <c r="O65" s="582"/>
      <c r="P65" s="582"/>
      <c r="Q65" s="582"/>
      <c r="R65" s="583"/>
      <c r="S65" s="173">
        <f>SUM(S63)</f>
        <v>0</v>
      </c>
      <c r="U65" s="70"/>
      <c r="V65" s="521" t="s">
        <v>116</v>
      </c>
      <c r="W65" s="522"/>
      <c r="X65" s="522"/>
      <c r="Y65" s="522"/>
      <c r="Z65" s="522"/>
      <c r="AA65" s="522"/>
      <c r="AB65" s="533"/>
      <c r="AC65" s="245">
        <f>SUM(AC63:AC64)</f>
        <v>17675.75</v>
      </c>
      <c r="AD65" s="507">
        <f t="shared" ref="AD65:AG65" si="0">SUM(AD63:AD64)</f>
        <v>17675.75</v>
      </c>
      <c r="AE65" s="52">
        <f t="shared" si="0"/>
        <v>0</v>
      </c>
      <c r="AF65" s="52">
        <f t="shared" si="0"/>
        <v>0</v>
      </c>
      <c r="AG65" s="52">
        <f t="shared" si="0"/>
        <v>0</v>
      </c>
    </row>
    <row r="66" spans="1:33" ht="15.75" hidden="1" customHeight="1" thickBot="1" x14ac:dyDescent="0.3">
      <c r="A66" s="62">
        <v>1</v>
      </c>
      <c r="B66" s="47"/>
      <c r="C66" s="23"/>
      <c r="D66" s="14"/>
      <c r="E66" s="22"/>
      <c r="F66" s="35"/>
      <c r="G66" s="26"/>
      <c r="K66" s="561">
        <v>1</v>
      </c>
      <c r="L66" s="563" t="s">
        <v>99</v>
      </c>
      <c r="M66" s="563"/>
      <c r="N66" s="134"/>
      <c r="O66" s="526"/>
      <c r="P66" s="132"/>
      <c r="Q66" s="19"/>
      <c r="R66" s="201"/>
      <c r="S66" s="56"/>
      <c r="V66" s="602">
        <v>2</v>
      </c>
      <c r="W66" s="603" t="s">
        <v>117</v>
      </c>
      <c r="X66" s="202"/>
      <c r="Y66" s="204"/>
      <c r="Z66" s="204"/>
      <c r="AA66" s="292"/>
      <c r="AB66" s="134"/>
      <c r="AC66" s="134"/>
      <c r="AD66" s="508"/>
      <c r="AE66" s="456"/>
      <c r="AF66" s="419"/>
      <c r="AG66" s="419"/>
    </row>
    <row r="67" spans="1:33" ht="15.75" hidden="1" customHeight="1" thickBot="1" x14ac:dyDescent="0.3">
      <c r="A67" s="168"/>
      <c r="B67" s="169"/>
      <c r="C67" s="67"/>
      <c r="D67" s="14"/>
      <c r="E67" s="14"/>
      <c r="F67" s="35"/>
      <c r="G67" s="49"/>
      <c r="K67" s="653"/>
      <c r="L67" s="654"/>
      <c r="M67" s="654"/>
      <c r="N67" s="65"/>
      <c r="O67" s="655"/>
      <c r="P67" s="37"/>
      <c r="Q67" s="19"/>
      <c r="R67" s="39"/>
      <c r="S67" s="56"/>
      <c r="V67" s="656"/>
      <c r="W67" s="604"/>
      <c r="X67" s="203"/>
      <c r="Y67" s="193"/>
      <c r="Z67" s="193"/>
      <c r="AA67" s="271"/>
      <c r="AB67" s="80"/>
      <c r="AC67" s="80"/>
      <c r="AD67" s="509"/>
      <c r="AE67" s="365"/>
      <c r="AF67" s="420"/>
      <c r="AG67" s="420"/>
    </row>
    <row r="68" spans="1:33" ht="15.75" hidden="1" customHeight="1" thickBot="1" x14ac:dyDescent="0.3">
      <c r="A68" s="168"/>
      <c r="B68" s="169"/>
      <c r="C68" s="67"/>
      <c r="D68" s="14"/>
      <c r="E68" s="14"/>
      <c r="F68" s="35"/>
      <c r="G68" s="49"/>
      <c r="K68" s="653"/>
      <c r="L68" s="654"/>
      <c r="M68" s="654"/>
      <c r="N68" s="65"/>
      <c r="O68" s="655"/>
      <c r="P68" s="37"/>
      <c r="Q68" s="19"/>
      <c r="R68" s="39"/>
      <c r="S68" s="56"/>
      <c r="V68" s="411"/>
      <c r="W68" s="604"/>
      <c r="X68" s="206"/>
      <c r="Y68" s="272"/>
      <c r="Z68" s="10"/>
      <c r="AA68" s="433"/>
      <c r="AB68" s="434"/>
      <c r="AC68" s="42"/>
      <c r="AD68" s="393"/>
      <c r="AE68" s="358"/>
      <c r="AF68" s="420"/>
      <c r="AG68" s="420"/>
    </row>
    <row r="69" spans="1:33" ht="15.75" hidden="1" customHeight="1" thickBot="1" x14ac:dyDescent="0.3">
      <c r="A69" s="168"/>
      <c r="B69" s="169"/>
      <c r="C69" s="67"/>
      <c r="D69" s="14"/>
      <c r="E69" s="14"/>
      <c r="F69" s="35"/>
      <c r="G69" s="49"/>
      <c r="K69" s="653"/>
      <c r="L69" s="654"/>
      <c r="M69" s="654"/>
      <c r="N69" s="65"/>
      <c r="O69" s="655"/>
      <c r="P69" s="37"/>
      <c r="Q69" s="19"/>
      <c r="R69" s="39"/>
      <c r="S69" s="56"/>
      <c r="V69" s="411"/>
      <c r="W69" s="604"/>
      <c r="X69" s="206"/>
      <c r="Y69" s="272"/>
      <c r="Z69" s="10"/>
      <c r="AA69" s="406"/>
      <c r="AB69" s="321"/>
      <c r="AC69" s="357"/>
      <c r="AD69" s="479"/>
      <c r="AE69" s="342"/>
      <c r="AF69" s="420"/>
      <c r="AG69" s="420"/>
    </row>
    <row r="70" spans="1:33" ht="15.75" hidden="1" customHeight="1" thickBot="1" x14ac:dyDescent="0.3">
      <c r="A70" s="168"/>
      <c r="B70" s="169"/>
      <c r="C70" s="67"/>
      <c r="D70" s="14"/>
      <c r="E70" s="14"/>
      <c r="F70" s="35"/>
      <c r="G70" s="49"/>
      <c r="K70" s="653"/>
      <c r="L70" s="654"/>
      <c r="M70" s="654"/>
      <c r="N70" s="65"/>
      <c r="O70" s="655"/>
      <c r="P70" s="37"/>
      <c r="Q70" s="19"/>
      <c r="R70" s="39"/>
      <c r="S70" s="56"/>
      <c r="V70" s="412"/>
      <c r="W70" s="604"/>
      <c r="X70" s="202"/>
      <c r="Y70" s="204"/>
      <c r="Z70" s="24"/>
      <c r="AA70" s="202"/>
      <c r="AB70" s="352"/>
      <c r="AC70" s="202"/>
      <c r="AD70" s="211"/>
      <c r="AE70" s="342"/>
      <c r="AF70" s="420"/>
      <c r="AG70" s="420"/>
    </row>
    <row r="71" spans="1:33" ht="15.75" hidden="1" customHeight="1" thickBot="1" x14ac:dyDescent="0.3">
      <c r="A71" s="168"/>
      <c r="B71" s="169"/>
      <c r="C71" s="67"/>
      <c r="D71" s="14"/>
      <c r="E71" s="14"/>
      <c r="F71" s="35"/>
      <c r="G71" s="49"/>
      <c r="K71" s="562"/>
      <c r="L71" s="564"/>
      <c r="M71" s="564"/>
      <c r="N71" s="80"/>
      <c r="O71" s="527"/>
      <c r="P71" s="67"/>
      <c r="Q71" s="14"/>
      <c r="R71" s="35"/>
      <c r="S71" s="49"/>
      <c r="V71" s="412"/>
      <c r="W71" s="605"/>
      <c r="X71" s="193"/>
      <c r="Y71" s="193"/>
      <c r="Z71" s="11"/>
      <c r="AA71" s="413"/>
      <c r="AB71" s="333"/>
      <c r="AC71" s="342"/>
      <c r="AD71" s="340"/>
      <c r="AE71" s="342"/>
      <c r="AF71" s="282"/>
      <c r="AG71" s="282"/>
    </row>
    <row r="72" spans="1:33" ht="15.75" customHeight="1" thickBot="1" x14ac:dyDescent="0.3">
      <c r="A72" s="535" t="s">
        <v>25</v>
      </c>
      <c r="B72" s="536"/>
      <c r="C72" s="536"/>
      <c r="D72" s="536"/>
      <c r="E72" s="536"/>
      <c r="F72" s="537"/>
      <c r="G72" s="49">
        <f>SUM(G66)</f>
        <v>0</v>
      </c>
      <c r="K72" s="581" t="s">
        <v>25</v>
      </c>
      <c r="L72" s="582"/>
      <c r="M72" s="582"/>
      <c r="N72" s="582"/>
      <c r="O72" s="582"/>
      <c r="P72" s="582"/>
      <c r="Q72" s="582"/>
      <c r="R72" s="583"/>
      <c r="S72" s="173">
        <f>SUM(S66)</f>
        <v>0</v>
      </c>
      <c r="U72" s="70"/>
      <c r="V72" s="521" t="s">
        <v>118</v>
      </c>
      <c r="W72" s="522"/>
      <c r="X72" s="529"/>
      <c r="Y72" s="529"/>
      <c r="Z72" s="529"/>
      <c r="AA72" s="529"/>
      <c r="AB72" s="529"/>
      <c r="AC72" s="52">
        <f>SUM(AC66:AC71)</f>
        <v>0</v>
      </c>
      <c r="AD72" s="507">
        <f>SUM(AD66:AD71)</f>
        <v>0</v>
      </c>
      <c r="AE72" s="15">
        <f t="shared" ref="AE72" si="1">SUM(AE66:AE71)</f>
        <v>0</v>
      </c>
      <c r="AF72" s="268"/>
      <c r="AG72" s="268"/>
    </row>
    <row r="73" spans="1:33" ht="15.75" hidden="1" customHeight="1" x14ac:dyDescent="0.25">
      <c r="A73" s="63">
        <v>1</v>
      </c>
      <c r="B73" s="50" t="s">
        <v>32</v>
      </c>
      <c r="C73" s="21" t="s">
        <v>31</v>
      </c>
      <c r="D73" s="17" t="s">
        <v>52</v>
      </c>
      <c r="E73" s="22" t="s">
        <v>11</v>
      </c>
      <c r="F73" s="284" t="s">
        <v>53</v>
      </c>
      <c r="G73" s="112">
        <v>17988.73</v>
      </c>
      <c r="K73" s="538">
        <v>1</v>
      </c>
      <c r="L73" s="541" t="s">
        <v>66</v>
      </c>
      <c r="M73" s="544" t="s">
        <v>104</v>
      </c>
      <c r="N73" s="21" t="s">
        <v>31</v>
      </c>
      <c r="O73" s="547" t="s">
        <v>100</v>
      </c>
      <c r="P73" s="37" t="s">
        <v>43</v>
      </c>
      <c r="Q73" s="18" t="s">
        <v>11</v>
      </c>
      <c r="R73" s="284" t="s">
        <v>103</v>
      </c>
      <c r="S73" s="27">
        <v>76384.22</v>
      </c>
      <c r="V73" s="523">
        <v>1</v>
      </c>
      <c r="W73" s="650" t="s">
        <v>120</v>
      </c>
      <c r="X73" s="202"/>
      <c r="Y73" s="204"/>
      <c r="Z73" s="204"/>
      <c r="AA73" s="222"/>
      <c r="AB73" s="288"/>
      <c r="AC73" s="343"/>
      <c r="AD73" s="510"/>
      <c r="AE73" s="343"/>
      <c r="AF73" s="419"/>
      <c r="AG73" s="419"/>
    </row>
    <row r="74" spans="1:33" ht="15.75" hidden="1" customHeight="1" x14ac:dyDescent="0.25">
      <c r="A74" s="209"/>
      <c r="B74" s="76"/>
      <c r="C74" s="19"/>
      <c r="D74" s="17"/>
      <c r="E74" s="19"/>
      <c r="F74" s="284"/>
      <c r="G74" s="114"/>
      <c r="K74" s="644"/>
      <c r="L74" s="645"/>
      <c r="M74" s="646"/>
      <c r="N74" s="19"/>
      <c r="O74" s="548"/>
      <c r="P74" s="37"/>
      <c r="Q74" s="6"/>
      <c r="R74" s="210"/>
      <c r="S74" s="194"/>
      <c r="V74" s="530"/>
      <c r="W74" s="545"/>
      <c r="X74" s="206"/>
      <c r="Y74" s="272"/>
      <c r="Z74" s="272"/>
      <c r="AA74" s="222"/>
      <c r="AB74" s="288"/>
      <c r="AC74" s="342"/>
      <c r="AD74" s="340"/>
      <c r="AE74" s="342"/>
      <c r="AF74" s="420"/>
      <c r="AG74" s="420"/>
    </row>
    <row r="75" spans="1:33" ht="15.75" hidden="1" customHeight="1" x14ac:dyDescent="0.25">
      <c r="A75" s="209"/>
      <c r="B75" s="76"/>
      <c r="C75" s="19"/>
      <c r="D75" s="224"/>
      <c r="E75" s="19"/>
      <c r="F75" s="284"/>
      <c r="G75" s="114"/>
      <c r="K75" s="303"/>
      <c r="L75" s="304"/>
      <c r="M75" s="305"/>
      <c r="N75" s="19"/>
      <c r="O75" s="299"/>
      <c r="P75" s="225"/>
      <c r="Q75" s="6"/>
      <c r="R75" s="210"/>
      <c r="S75" s="194"/>
      <c r="V75" s="530"/>
      <c r="W75" s="651"/>
      <c r="X75" s="413"/>
      <c r="Y75" s="413"/>
      <c r="Z75" s="413"/>
      <c r="AA75" s="222"/>
      <c r="AB75" s="288"/>
      <c r="AC75" s="342"/>
      <c r="AD75" s="340"/>
      <c r="AE75" s="342"/>
      <c r="AF75" s="420"/>
      <c r="AG75" s="420"/>
    </row>
    <row r="76" spans="1:33" ht="15.75" hidden="1" customHeight="1" x14ac:dyDescent="0.25">
      <c r="A76" s="209"/>
      <c r="B76" s="76"/>
      <c r="C76" s="19"/>
      <c r="D76" s="224"/>
      <c r="E76" s="19"/>
      <c r="F76" s="284"/>
      <c r="G76" s="114"/>
      <c r="K76" s="303"/>
      <c r="L76" s="304"/>
      <c r="M76" s="305"/>
      <c r="N76" s="19"/>
      <c r="O76" s="299"/>
      <c r="P76" s="225"/>
      <c r="Q76" s="6"/>
      <c r="R76" s="210"/>
      <c r="S76" s="194"/>
      <c r="V76" s="524"/>
      <c r="W76" s="652"/>
      <c r="X76" s="413"/>
      <c r="Y76" s="413"/>
      <c r="Z76" s="413"/>
      <c r="AA76" s="223"/>
      <c r="AB76" s="322"/>
      <c r="AC76" s="359"/>
      <c r="AD76" s="480"/>
      <c r="AE76" s="342"/>
      <c r="AF76" s="420"/>
      <c r="AG76" s="420"/>
    </row>
    <row r="77" spans="1:33" ht="15.75" hidden="1" customHeight="1" x14ac:dyDescent="0.25">
      <c r="A77" s="63">
        <v>1</v>
      </c>
      <c r="B77" s="50" t="s">
        <v>32</v>
      </c>
      <c r="C77" s="21" t="s">
        <v>31</v>
      </c>
      <c r="D77" s="17" t="s">
        <v>52</v>
      </c>
      <c r="E77" s="22" t="s">
        <v>11</v>
      </c>
      <c r="F77" s="284" t="s">
        <v>53</v>
      </c>
      <c r="G77" s="112">
        <v>17988.73</v>
      </c>
      <c r="K77" s="538">
        <v>1</v>
      </c>
      <c r="L77" s="541" t="s">
        <v>66</v>
      </c>
      <c r="M77" s="544" t="s">
        <v>104</v>
      </c>
      <c r="N77" s="21" t="s">
        <v>31</v>
      </c>
      <c r="O77" s="547" t="s">
        <v>100</v>
      </c>
      <c r="P77" s="37" t="s">
        <v>43</v>
      </c>
      <c r="Q77" s="18" t="s">
        <v>11</v>
      </c>
      <c r="R77" s="284" t="s">
        <v>103</v>
      </c>
      <c r="S77" s="27">
        <v>76384.22</v>
      </c>
      <c r="V77" s="606">
        <v>1</v>
      </c>
      <c r="W77" s="413"/>
      <c r="X77" s="413"/>
      <c r="Y77" s="649"/>
      <c r="Z77" s="413"/>
      <c r="AA77" s="413"/>
      <c r="AB77" s="333"/>
      <c r="AC77" s="342"/>
      <c r="AD77" s="340"/>
      <c r="AE77" s="342"/>
      <c r="AF77" s="420"/>
      <c r="AG77" s="420"/>
    </row>
    <row r="78" spans="1:33" ht="15.75" hidden="1" customHeight="1" x14ac:dyDescent="0.25">
      <c r="A78" s="209"/>
      <c r="B78" s="76"/>
      <c r="C78" s="19"/>
      <c r="D78" s="17"/>
      <c r="E78" s="19"/>
      <c r="F78" s="284"/>
      <c r="G78" s="114"/>
      <c r="K78" s="644"/>
      <c r="L78" s="645"/>
      <c r="M78" s="646"/>
      <c r="N78" s="19"/>
      <c r="O78" s="548"/>
      <c r="P78" s="37"/>
      <c r="Q78" s="6"/>
      <c r="R78" s="210"/>
      <c r="S78" s="194"/>
      <c r="V78" s="606"/>
      <c r="W78" s="413"/>
      <c r="X78" s="413"/>
      <c r="Y78" s="649"/>
      <c r="Z78" s="413"/>
      <c r="AA78" s="413"/>
      <c r="AB78" s="333"/>
      <c r="AC78" s="342"/>
      <c r="AD78" s="340"/>
      <c r="AE78" s="342"/>
      <c r="AF78" s="420"/>
      <c r="AG78" s="420"/>
    </row>
    <row r="79" spans="1:33" ht="15.75" hidden="1" customHeight="1" x14ac:dyDescent="0.25">
      <c r="A79" s="209"/>
      <c r="B79" s="76"/>
      <c r="C79" s="19"/>
      <c r="D79" s="17"/>
      <c r="E79" s="19"/>
      <c r="F79" s="284"/>
      <c r="G79" s="114"/>
      <c r="K79" s="644"/>
      <c r="L79" s="645"/>
      <c r="M79" s="646"/>
      <c r="N79" s="19"/>
      <c r="O79" s="548"/>
      <c r="P79" s="37"/>
      <c r="Q79" s="6"/>
      <c r="R79" s="210"/>
      <c r="S79" s="194"/>
      <c r="V79" s="606"/>
      <c r="W79" s="413"/>
      <c r="X79" s="413"/>
      <c r="Y79" s="649"/>
      <c r="Z79" s="413"/>
      <c r="AA79" s="413"/>
      <c r="AB79" s="333"/>
      <c r="AC79" s="342"/>
      <c r="AD79" s="340"/>
      <c r="AE79" s="342"/>
      <c r="AF79" s="420"/>
      <c r="AG79" s="420"/>
    </row>
    <row r="80" spans="1:33" ht="15.75" hidden="1" customHeight="1" x14ac:dyDescent="0.25">
      <c r="A80" s="209"/>
      <c r="B80" s="76"/>
      <c r="C80" s="19"/>
      <c r="D80" s="17"/>
      <c r="E80" s="19"/>
      <c r="F80" s="284"/>
      <c r="G80" s="114"/>
      <c r="K80" s="644"/>
      <c r="L80" s="645"/>
      <c r="M80" s="646"/>
      <c r="N80" s="19"/>
      <c r="O80" s="548"/>
      <c r="P80" s="37"/>
      <c r="Q80" s="6"/>
      <c r="R80" s="210"/>
      <c r="S80" s="194"/>
      <c r="V80" s="606"/>
      <c r="W80" s="413"/>
      <c r="X80" s="413"/>
      <c r="Y80" s="649"/>
      <c r="Z80" s="413"/>
      <c r="AA80" s="413"/>
      <c r="AB80" s="333"/>
      <c r="AC80" s="342"/>
      <c r="AD80" s="340"/>
      <c r="AE80" s="342"/>
      <c r="AF80" s="420"/>
      <c r="AG80" s="420"/>
    </row>
    <row r="81" spans="1:33" ht="15.75" hidden="1" customHeight="1" x14ac:dyDescent="0.25">
      <c r="A81" s="209"/>
      <c r="B81" s="76"/>
      <c r="C81" s="19"/>
      <c r="D81" s="17"/>
      <c r="E81" s="19"/>
      <c r="F81" s="284"/>
      <c r="G81" s="114"/>
      <c r="K81" s="644"/>
      <c r="L81" s="645"/>
      <c r="M81" s="646"/>
      <c r="N81" s="19"/>
      <c r="O81" s="548"/>
      <c r="P81" s="37"/>
      <c r="Q81" s="6"/>
      <c r="R81" s="210"/>
      <c r="S81" s="194"/>
      <c r="V81" s="606"/>
      <c r="W81" s="413"/>
      <c r="X81" s="413"/>
      <c r="Y81" s="649"/>
      <c r="Z81" s="413"/>
      <c r="AA81" s="413"/>
      <c r="AB81" s="333"/>
      <c r="AC81" s="342"/>
      <c r="AD81" s="340"/>
      <c r="AE81" s="342"/>
      <c r="AF81" s="420"/>
      <c r="AG81" s="420"/>
    </row>
    <row r="82" spans="1:33" ht="15.75" hidden="1" customHeight="1" x14ac:dyDescent="0.25">
      <c r="A82" s="209"/>
      <c r="B82" s="76"/>
      <c r="C82" s="19"/>
      <c r="D82" s="17"/>
      <c r="E82" s="19"/>
      <c r="F82" s="284"/>
      <c r="G82" s="114"/>
      <c r="K82" s="644"/>
      <c r="L82" s="645"/>
      <c r="M82" s="646"/>
      <c r="N82" s="19"/>
      <c r="O82" s="548"/>
      <c r="P82" s="37"/>
      <c r="Q82" s="6"/>
      <c r="R82" s="210"/>
      <c r="S82" s="194"/>
      <c r="V82" s="606"/>
      <c r="W82" s="413"/>
      <c r="X82" s="413"/>
      <c r="Y82" s="649"/>
      <c r="Z82" s="413"/>
      <c r="AA82" s="413"/>
      <c r="AB82" s="333"/>
      <c r="AC82" s="342"/>
      <c r="AD82" s="340"/>
      <c r="AE82" s="342"/>
      <c r="AF82" s="420"/>
      <c r="AG82" s="420"/>
    </row>
    <row r="83" spans="1:33" ht="15.75" hidden="1" customHeight="1" x14ac:dyDescent="0.25">
      <c r="A83" s="209"/>
      <c r="B83" s="76"/>
      <c r="C83" s="19"/>
      <c r="D83" s="17"/>
      <c r="E83" s="19"/>
      <c r="F83" s="284"/>
      <c r="G83" s="114"/>
      <c r="K83" s="644"/>
      <c r="L83" s="645"/>
      <c r="M83" s="646"/>
      <c r="N83" s="19"/>
      <c r="O83" s="548"/>
      <c r="P83" s="37"/>
      <c r="Q83" s="6"/>
      <c r="R83" s="210"/>
      <c r="S83" s="194"/>
      <c r="V83" s="606"/>
      <c r="W83" s="413"/>
      <c r="X83" s="413"/>
      <c r="Y83" s="649"/>
      <c r="Z83" s="413"/>
      <c r="AA83" s="413"/>
      <c r="AB83" s="333"/>
      <c r="AC83" s="342"/>
      <c r="AD83" s="340"/>
      <c r="AE83" s="342"/>
      <c r="AF83" s="420"/>
      <c r="AG83" s="420"/>
    </row>
    <row r="84" spans="1:33" ht="15.75" hidden="1" customHeight="1" x14ac:dyDescent="0.25">
      <c r="A84" s="115">
        <v>2</v>
      </c>
      <c r="B84" s="76" t="s">
        <v>37</v>
      </c>
      <c r="C84" s="19" t="s">
        <v>26</v>
      </c>
      <c r="D84" s="113" t="s">
        <v>54</v>
      </c>
      <c r="E84" s="19" t="s">
        <v>11</v>
      </c>
      <c r="F84" s="201" t="s">
        <v>55</v>
      </c>
      <c r="G84" s="114">
        <v>89650.86</v>
      </c>
      <c r="K84" s="644"/>
      <c r="L84" s="645"/>
      <c r="M84" s="646"/>
      <c r="N84" s="19" t="s">
        <v>26</v>
      </c>
      <c r="O84" s="548"/>
      <c r="P84" s="113"/>
      <c r="Q84" s="306"/>
      <c r="R84" s="30"/>
      <c r="S84" s="231"/>
      <c r="V84" s="606"/>
      <c r="W84" s="413"/>
      <c r="X84" s="413"/>
      <c r="Y84" s="649"/>
      <c r="Z84" s="413"/>
      <c r="AA84" s="413"/>
      <c r="AB84" s="333"/>
      <c r="AC84" s="342"/>
      <c r="AD84" s="340"/>
      <c r="AE84" s="342"/>
      <c r="AF84" s="420"/>
      <c r="AG84" s="420"/>
    </row>
    <row r="85" spans="1:33" ht="15.75" hidden="1" customHeight="1" x14ac:dyDescent="0.25">
      <c r="A85" s="63">
        <v>1</v>
      </c>
      <c r="B85" s="50" t="s">
        <v>32</v>
      </c>
      <c r="C85" s="21" t="s">
        <v>31</v>
      </c>
      <c r="D85" s="17" t="s">
        <v>52</v>
      </c>
      <c r="E85" s="22" t="s">
        <v>11</v>
      </c>
      <c r="F85" s="284" t="s">
        <v>53</v>
      </c>
      <c r="G85" s="112">
        <v>17988.73</v>
      </c>
      <c r="K85" s="538">
        <v>1</v>
      </c>
      <c r="L85" s="541" t="s">
        <v>66</v>
      </c>
      <c r="M85" s="544" t="s">
        <v>104</v>
      </c>
      <c r="N85" s="21" t="s">
        <v>31</v>
      </c>
      <c r="O85" s="547" t="s">
        <v>100</v>
      </c>
      <c r="P85" s="37" t="s">
        <v>43</v>
      </c>
      <c r="Q85" s="18" t="s">
        <v>11</v>
      </c>
      <c r="R85" s="284" t="s">
        <v>103</v>
      </c>
      <c r="S85" s="27">
        <v>76384.22</v>
      </c>
      <c r="V85" s="606"/>
      <c r="W85" s="413"/>
      <c r="X85" s="413"/>
      <c r="Y85" s="413"/>
      <c r="Z85" s="413"/>
      <c r="AA85" s="413"/>
      <c r="AB85" s="333"/>
      <c r="AC85" s="342"/>
      <c r="AD85" s="340"/>
      <c r="AE85" s="342"/>
      <c r="AF85" s="420"/>
      <c r="AG85" s="420"/>
    </row>
    <row r="86" spans="1:33" ht="15.75" hidden="1" customHeight="1" x14ac:dyDescent="0.25">
      <c r="A86" s="209"/>
      <c r="B86" s="76"/>
      <c r="C86" s="19"/>
      <c r="D86" s="17"/>
      <c r="E86" s="19"/>
      <c r="F86" s="284"/>
      <c r="G86" s="114"/>
      <c r="K86" s="644"/>
      <c r="L86" s="645"/>
      <c r="M86" s="646"/>
      <c r="N86" s="19"/>
      <c r="O86" s="548"/>
      <c r="P86" s="37"/>
      <c r="Q86" s="6"/>
      <c r="R86" s="210"/>
      <c r="S86" s="194"/>
      <c r="V86" s="606"/>
      <c r="W86" s="413"/>
      <c r="X86" s="413"/>
      <c r="Y86" s="413"/>
      <c r="Z86" s="413"/>
      <c r="AA86" s="413"/>
      <c r="AB86" s="333"/>
      <c r="AC86" s="342"/>
      <c r="AD86" s="340"/>
      <c r="AE86" s="342"/>
      <c r="AF86" s="420"/>
      <c r="AG86" s="420"/>
    </row>
    <row r="87" spans="1:33" ht="15.75" hidden="1" customHeight="1" x14ac:dyDescent="0.25">
      <c r="A87" s="115">
        <v>2</v>
      </c>
      <c r="B87" s="76" t="s">
        <v>37</v>
      </c>
      <c r="C87" s="19" t="s">
        <v>26</v>
      </c>
      <c r="D87" s="113" t="s">
        <v>54</v>
      </c>
      <c r="E87" s="19" t="s">
        <v>11</v>
      </c>
      <c r="F87" s="201" t="s">
        <v>55</v>
      </c>
      <c r="G87" s="114">
        <v>89650.86</v>
      </c>
      <c r="K87" s="644"/>
      <c r="L87" s="645"/>
      <c r="M87" s="646"/>
      <c r="N87" s="19" t="s">
        <v>26</v>
      </c>
      <c r="O87" s="548"/>
      <c r="P87" s="113"/>
      <c r="Q87" s="306"/>
      <c r="R87" s="30"/>
      <c r="S87" s="231"/>
      <c r="V87" s="647"/>
      <c r="W87" s="406"/>
      <c r="X87" s="406"/>
      <c r="Y87" s="406"/>
      <c r="Z87" s="406"/>
      <c r="AA87" s="406"/>
      <c r="AB87" s="321"/>
      <c r="AC87" s="357"/>
      <c r="AD87" s="479"/>
      <c r="AE87" s="342"/>
      <c r="AF87" s="282"/>
      <c r="AG87" s="282"/>
    </row>
    <row r="88" spans="1:33" ht="15.75" customHeight="1" thickBot="1" x14ac:dyDescent="0.3">
      <c r="A88" s="613" t="s">
        <v>27</v>
      </c>
      <c r="B88" s="614"/>
      <c r="C88" s="614"/>
      <c r="D88" s="614"/>
      <c r="E88" s="614"/>
      <c r="F88" s="615"/>
      <c r="G88" s="121" t="e">
        <f>G85+G87+#REF!</f>
        <v>#REF!</v>
      </c>
      <c r="K88" s="549" t="s">
        <v>44</v>
      </c>
      <c r="L88" s="550"/>
      <c r="M88" s="550"/>
      <c r="N88" s="550"/>
      <c r="O88" s="550"/>
      <c r="P88" s="550"/>
      <c r="Q88" s="550"/>
      <c r="R88" s="551"/>
      <c r="S88" s="188" t="e">
        <f>S85+S87+#REF!</f>
        <v>#REF!</v>
      </c>
      <c r="V88" s="521" t="s">
        <v>119</v>
      </c>
      <c r="W88" s="522"/>
      <c r="X88" s="522"/>
      <c r="Y88" s="522"/>
      <c r="Z88" s="522"/>
      <c r="AA88" s="522"/>
      <c r="AB88" s="522"/>
      <c r="AC88" s="15">
        <f>SUM(AC73:AC87)</f>
        <v>0</v>
      </c>
      <c r="AD88" s="330">
        <f>SUM(AD73:AD87)</f>
        <v>0</v>
      </c>
      <c r="AE88" s="371"/>
      <c r="AF88" s="268"/>
      <c r="AG88" s="268"/>
    </row>
    <row r="89" spans="1:33" ht="15.75" hidden="1" customHeight="1" x14ac:dyDescent="0.25">
      <c r="A89" s="307"/>
      <c r="B89" s="308"/>
      <c r="C89" s="308"/>
      <c r="D89" s="308"/>
      <c r="E89" s="308"/>
      <c r="F89" s="308"/>
      <c r="G89" s="121"/>
      <c r="K89" s="297"/>
      <c r="L89" s="298"/>
      <c r="M89" s="298"/>
      <c r="N89" s="298"/>
      <c r="O89" s="298"/>
      <c r="P89" s="298"/>
      <c r="Q89" s="298"/>
      <c r="R89" s="298"/>
      <c r="S89" s="174"/>
      <c r="V89" s="242"/>
      <c r="W89" s="243"/>
      <c r="X89" s="241"/>
      <c r="Y89" s="241"/>
      <c r="Z89" s="241"/>
      <c r="AA89" s="241"/>
      <c r="AB89" s="353"/>
      <c r="AC89" s="362"/>
      <c r="AD89" s="511"/>
      <c r="AE89" s="362"/>
      <c r="AF89" s="272"/>
      <c r="AG89" s="272"/>
    </row>
    <row r="90" spans="1:33" ht="15.75" customHeight="1" thickBot="1" x14ac:dyDescent="0.3">
      <c r="A90" s="316"/>
      <c r="B90" s="317"/>
      <c r="C90" s="317"/>
      <c r="D90" s="317"/>
      <c r="E90" s="317"/>
      <c r="F90" s="317"/>
      <c r="G90" s="121"/>
      <c r="K90" s="318"/>
      <c r="L90" s="319"/>
      <c r="M90" s="319"/>
      <c r="N90" s="319"/>
      <c r="O90" s="319"/>
      <c r="P90" s="319"/>
      <c r="Q90" s="319"/>
      <c r="R90" s="319"/>
      <c r="S90" s="174"/>
      <c r="V90" s="648">
        <v>1</v>
      </c>
      <c r="W90" s="642" t="s">
        <v>106</v>
      </c>
      <c r="X90" s="204" t="s">
        <v>154</v>
      </c>
      <c r="Y90" s="204" t="s">
        <v>163</v>
      </c>
      <c r="Z90" s="204" t="s">
        <v>164</v>
      </c>
      <c r="AA90" s="444" t="s">
        <v>145</v>
      </c>
      <c r="AB90" s="201" t="s">
        <v>166</v>
      </c>
      <c r="AC90" s="66">
        <v>34637.25</v>
      </c>
      <c r="AD90" s="89">
        <v>34637.25</v>
      </c>
      <c r="AE90" s="251"/>
      <c r="AF90" s="249"/>
      <c r="AG90" s="249"/>
    </row>
    <row r="91" spans="1:33" ht="15.75" customHeight="1" thickBot="1" x14ac:dyDescent="0.3">
      <c r="A91" s="316"/>
      <c r="B91" s="317"/>
      <c r="C91" s="317"/>
      <c r="D91" s="317"/>
      <c r="E91" s="317"/>
      <c r="F91" s="317"/>
      <c r="G91" s="121"/>
      <c r="K91" s="318"/>
      <c r="L91" s="319"/>
      <c r="M91" s="319"/>
      <c r="N91" s="319"/>
      <c r="O91" s="319"/>
      <c r="P91" s="319"/>
      <c r="Q91" s="319"/>
      <c r="R91" s="319"/>
      <c r="S91" s="174"/>
      <c r="V91" s="531"/>
      <c r="W91" s="643"/>
      <c r="X91" s="193" t="s">
        <v>165</v>
      </c>
      <c r="Y91" s="193"/>
      <c r="Z91" s="193"/>
      <c r="AA91" s="271"/>
      <c r="AB91" s="323"/>
      <c r="AC91" s="252"/>
      <c r="AD91" s="481"/>
      <c r="AE91" s="366"/>
      <c r="AF91" s="366"/>
      <c r="AG91" s="366"/>
    </row>
    <row r="92" spans="1:33" ht="15.75" customHeight="1" thickBot="1" x14ac:dyDescent="0.3">
      <c r="A92" s="307"/>
      <c r="B92" s="308"/>
      <c r="C92" s="308"/>
      <c r="D92" s="308"/>
      <c r="E92" s="308"/>
      <c r="F92" s="308"/>
      <c r="G92" s="253"/>
      <c r="H92" s="214"/>
      <c r="I92" s="214"/>
      <c r="J92" s="214"/>
      <c r="K92" s="297"/>
      <c r="L92" s="298"/>
      <c r="M92" s="298"/>
      <c r="N92" s="298"/>
      <c r="O92" s="298"/>
      <c r="P92" s="298"/>
      <c r="Q92" s="298"/>
      <c r="R92" s="298"/>
      <c r="S92" s="254"/>
      <c r="T92" s="214"/>
      <c r="U92" s="214"/>
      <c r="V92" s="616">
        <v>2</v>
      </c>
      <c r="W92" s="619" t="s">
        <v>106</v>
      </c>
      <c r="X92" s="204" t="s">
        <v>154</v>
      </c>
      <c r="Y92" s="204" t="s">
        <v>167</v>
      </c>
      <c r="Z92" s="204" t="s">
        <v>168</v>
      </c>
      <c r="AA92" s="444" t="s">
        <v>145</v>
      </c>
      <c r="AB92" s="39" t="s">
        <v>170</v>
      </c>
      <c r="AC92" s="37">
        <v>31586.9</v>
      </c>
      <c r="AD92" s="37">
        <v>31586.9</v>
      </c>
      <c r="AE92" s="519"/>
      <c r="AF92" s="249"/>
      <c r="AG92" s="249"/>
    </row>
    <row r="93" spans="1:33" ht="15.75" customHeight="1" thickBot="1" x14ac:dyDescent="0.3">
      <c r="A93" s="307"/>
      <c r="B93" s="308"/>
      <c r="C93" s="308"/>
      <c r="D93" s="308"/>
      <c r="E93" s="308"/>
      <c r="F93" s="308"/>
      <c r="G93" s="253"/>
      <c r="H93" s="214"/>
      <c r="I93" s="214"/>
      <c r="J93" s="214"/>
      <c r="K93" s="297"/>
      <c r="L93" s="298"/>
      <c r="M93" s="298"/>
      <c r="N93" s="298"/>
      <c r="O93" s="298"/>
      <c r="P93" s="298"/>
      <c r="Q93" s="298"/>
      <c r="R93" s="298"/>
      <c r="S93" s="254"/>
      <c r="T93" s="214"/>
      <c r="U93" s="214"/>
      <c r="V93" s="617"/>
      <c r="W93" s="620"/>
      <c r="X93" s="193" t="s">
        <v>169</v>
      </c>
      <c r="Y93" s="193"/>
      <c r="Z93" s="193"/>
      <c r="AA93" s="452"/>
      <c r="AB93" s="35"/>
      <c r="AC93" s="453"/>
      <c r="AD93" s="67"/>
      <c r="AE93" s="495"/>
      <c r="AF93" s="366"/>
      <c r="AG93" s="366"/>
    </row>
    <row r="94" spans="1:33" ht="15.75" hidden="1" customHeight="1" thickBot="1" x14ac:dyDescent="0.3">
      <c r="A94" s="307"/>
      <c r="B94" s="308"/>
      <c r="C94" s="308"/>
      <c r="D94" s="308"/>
      <c r="E94" s="308"/>
      <c r="F94" s="308"/>
      <c r="G94" s="253"/>
      <c r="H94" s="214"/>
      <c r="I94" s="214"/>
      <c r="J94" s="214"/>
      <c r="K94" s="297"/>
      <c r="L94" s="298"/>
      <c r="M94" s="298"/>
      <c r="N94" s="298"/>
      <c r="O94" s="298"/>
      <c r="P94" s="298"/>
      <c r="Q94" s="298"/>
      <c r="R94" s="298"/>
      <c r="S94" s="254"/>
      <c r="T94" s="214"/>
      <c r="U94" s="214"/>
      <c r="V94" s="618"/>
      <c r="W94" s="621"/>
      <c r="X94" s="73"/>
      <c r="Y94" s="28"/>
      <c r="Z94" s="28"/>
      <c r="AA94" s="6"/>
      <c r="AB94" s="349"/>
      <c r="AC94" s="208"/>
      <c r="AD94" s="339"/>
      <c r="AE94" s="208"/>
      <c r="AF94" s="272"/>
      <c r="AG94" s="272"/>
    </row>
    <row r="95" spans="1:33" ht="15.75" customHeight="1" x14ac:dyDescent="0.25">
      <c r="A95" s="300">
        <v>1</v>
      </c>
      <c r="B95" s="123" t="s">
        <v>37</v>
      </c>
      <c r="C95" s="255" t="s">
        <v>56</v>
      </c>
      <c r="D95" s="255" t="s">
        <v>57</v>
      </c>
      <c r="E95" s="255" t="s">
        <v>11</v>
      </c>
      <c r="F95" s="256" t="s">
        <v>59</v>
      </c>
      <c r="G95" s="257">
        <v>291641.86</v>
      </c>
      <c r="H95" s="214"/>
      <c r="I95" s="214"/>
      <c r="J95" s="214"/>
      <c r="K95" s="567">
        <v>1</v>
      </c>
      <c r="L95" s="622" t="s">
        <v>106</v>
      </c>
      <c r="M95" s="258"/>
      <c r="N95" s="255"/>
      <c r="O95" s="255"/>
      <c r="P95" s="255"/>
      <c r="Q95" s="255"/>
      <c r="R95" s="255"/>
      <c r="S95" s="259"/>
      <c r="T95" s="214"/>
      <c r="U95" s="214"/>
      <c r="V95" s="616">
        <v>3</v>
      </c>
      <c r="W95" s="619" t="s">
        <v>106</v>
      </c>
      <c r="X95" s="202" t="s">
        <v>154</v>
      </c>
      <c r="Y95" s="204" t="s">
        <v>171</v>
      </c>
      <c r="Z95" s="204" t="s">
        <v>172</v>
      </c>
      <c r="AA95" s="444" t="s">
        <v>145</v>
      </c>
      <c r="AB95" s="39" t="s">
        <v>174</v>
      </c>
      <c r="AC95" s="37">
        <v>105898.07</v>
      </c>
      <c r="AD95" s="37">
        <v>105898.07</v>
      </c>
      <c r="AE95" s="251"/>
      <c r="AF95" s="249"/>
      <c r="AG95" s="249"/>
    </row>
    <row r="96" spans="1:33" ht="15.75" customHeight="1" thickBot="1" x14ac:dyDescent="0.3">
      <c r="A96" s="124"/>
      <c r="B96" s="260" t="s">
        <v>58</v>
      </c>
      <c r="C96" s="260"/>
      <c r="D96" s="260"/>
      <c r="E96" s="260" t="s">
        <v>11</v>
      </c>
      <c r="F96" s="261" t="s">
        <v>60</v>
      </c>
      <c r="G96" s="262">
        <v>144718.13</v>
      </c>
      <c r="H96" s="214"/>
      <c r="I96" s="214"/>
      <c r="J96" s="214"/>
      <c r="K96" s="568"/>
      <c r="L96" s="623"/>
      <c r="M96" s="260"/>
      <c r="N96" s="260"/>
      <c r="O96" s="260"/>
      <c r="P96" s="260"/>
      <c r="Q96" s="260"/>
      <c r="R96" s="260"/>
      <c r="S96" s="263"/>
      <c r="T96" s="214"/>
      <c r="U96" s="214"/>
      <c r="V96" s="618"/>
      <c r="W96" s="624"/>
      <c r="X96" s="203" t="s">
        <v>173</v>
      </c>
      <c r="Y96" s="193"/>
      <c r="Z96" s="193"/>
      <c r="AA96" s="271"/>
      <c r="AB96" s="322"/>
      <c r="AC96" s="364"/>
      <c r="AD96" s="482"/>
      <c r="AE96" s="366"/>
      <c r="AF96" s="366"/>
      <c r="AG96" s="366"/>
    </row>
    <row r="97" spans="1:34" ht="15.75" customHeight="1" thickBot="1" x14ac:dyDescent="0.3">
      <c r="A97" s="124"/>
      <c r="B97" s="264"/>
      <c r="C97" s="260"/>
      <c r="D97" s="260"/>
      <c r="E97" s="260" t="s">
        <v>11</v>
      </c>
      <c r="F97" s="261" t="s">
        <v>61</v>
      </c>
      <c r="G97" s="262">
        <v>135571.5</v>
      </c>
      <c r="H97" s="214"/>
      <c r="I97" s="214"/>
      <c r="J97" s="214"/>
      <c r="K97" s="568"/>
      <c r="L97" s="623"/>
      <c r="M97" s="264"/>
      <c r="N97" s="260"/>
      <c r="O97" s="260"/>
      <c r="P97" s="260"/>
      <c r="Q97" s="260"/>
      <c r="R97" s="261"/>
      <c r="S97" s="262"/>
      <c r="T97" s="214"/>
      <c r="U97" s="214"/>
      <c r="V97" s="625">
        <v>4</v>
      </c>
      <c r="W97" s="632" t="s">
        <v>106</v>
      </c>
      <c r="X97" s="204" t="s">
        <v>154</v>
      </c>
      <c r="Y97" s="204" t="s">
        <v>175</v>
      </c>
      <c r="Z97" s="204" t="s">
        <v>176</v>
      </c>
      <c r="AA97" s="64" t="s">
        <v>145</v>
      </c>
      <c r="AB97" s="201" t="s">
        <v>178</v>
      </c>
      <c r="AC97" s="66">
        <v>754838.52</v>
      </c>
      <c r="AD97" s="89">
        <v>754838.52</v>
      </c>
      <c r="AE97" s="391"/>
      <c r="AF97" s="249"/>
      <c r="AG97" s="249"/>
    </row>
    <row r="98" spans="1:34" ht="18" customHeight="1" thickBot="1" x14ac:dyDescent="0.3">
      <c r="A98" s="124"/>
      <c r="B98" s="264"/>
      <c r="C98" s="260"/>
      <c r="D98" s="260"/>
      <c r="E98" s="260"/>
      <c r="F98" s="261"/>
      <c r="G98" s="262"/>
      <c r="H98" s="214"/>
      <c r="I98" s="214"/>
      <c r="J98" s="214"/>
      <c r="K98" s="568"/>
      <c r="L98" s="623"/>
      <c r="M98" s="264"/>
      <c r="N98" s="260"/>
      <c r="O98" s="260"/>
      <c r="P98" s="260"/>
      <c r="Q98" s="260"/>
      <c r="R98" s="261"/>
      <c r="S98" s="262"/>
      <c r="T98" s="214"/>
      <c r="U98" s="214"/>
      <c r="V98" s="626"/>
      <c r="W98" s="633"/>
      <c r="X98" s="193" t="s">
        <v>177</v>
      </c>
      <c r="Y98" s="193"/>
      <c r="Z98" s="193"/>
      <c r="AA98" s="193"/>
      <c r="AB98" s="458"/>
      <c r="AC98" s="193"/>
      <c r="AD98" s="11"/>
      <c r="AE98" s="494"/>
      <c r="AF98" s="366"/>
      <c r="AG98" s="366"/>
    </row>
    <row r="99" spans="1:34" ht="18" customHeight="1" x14ac:dyDescent="0.25">
      <c r="A99" s="124"/>
      <c r="B99" s="264"/>
      <c r="C99" s="260"/>
      <c r="D99" s="260"/>
      <c r="E99" s="260"/>
      <c r="F99" s="261"/>
      <c r="G99" s="262"/>
      <c r="H99" s="214"/>
      <c r="I99" s="214"/>
      <c r="J99" s="214"/>
      <c r="K99" s="568"/>
      <c r="L99" s="623"/>
      <c r="M99" s="264"/>
      <c r="N99" s="260"/>
      <c r="O99" s="260"/>
      <c r="P99" s="260"/>
      <c r="Q99" s="260"/>
      <c r="R99" s="261"/>
      <c r="S99" s="262"/>
      <c r="T99" s="214"/>
      <c r="U99" s="214"/>
      <c r="V99" s="634">
        <v>5</v>
      </c>
      <c r="W99" s="637" t="s">
        <v>106</v>
      </c>
      <c r="X99" s="204" t="s">
        <v>134</v>
      </c>
      <c r="Y99" s="204" t="s">
        <v>126</v>
      </c>
      <c r="Z99" s="204" t="s">
        <v>222</v>
      </c>
      <c r="AA99" s="488" t="s">
        <v>11</v>
      </c>
      <c r="AB99" s="30" t="s">
        <v>224</v>
      </c>
      <c r="AC99" s="490">
        <v>15577.24</v>
      </c>
      <c r="AD99" s="333">
        <v>15577.24</v>
      </c>
      <c r="AE99" s="343"/>
      <c r="AF99" s="419"/>
      <c r="AG99" s="419"/>
    </row>
    <row r="100" spans="1:34" ht="18" customHeight="1" x14ac:dyDescent="0.25">
      <c r="A100" s="124"/>
      <c r="B100" s="264"/>
      <c r="C100" s="260"/>
      <c r="D100" s="260"/>
      <c r="E100" s="260"/>
      <c r="F100" s="261"/>
      <c r="G100" s="262"/>
      <c r="H100" s="214"/>
      <c r="I100" s="214"/>
      <c r="J100" s="214"/>
      <c r="K100" s="568"/>
      <c r="L100" s="623"/>
      <c r="M100" s="264"/>
      <c r="N100" s="260"/>
      <c r="O100" s="260"/>
      <c r="P100" s="260"/>
      <c r="Q100" s="260"/>
      <c r="R100" s="261"/>
      <c r="S100" s="262"/>
      <c r="T100" s="214"/>
      <c r="U100" s="214"/>
      <c r="V100" s="635"/>
      <c r="W100" s="638"/>
      <c r="X100" s="272" t="s">
        <v>223</v>
      </c>
      <c r="Y100" s="272"/>
      <c r="Z100" s="272"/>
      <c r="AA100" s="488" t="s">
        <v>11</v>
      </c>
      <c r="AB100" s="30" t="s">
        <v>225</v>
      </c>
      <c r="AC100" s="490">
        <v>7183.8</v>
      </c>
      <c r="AD100" s="333">
        <v>7183.8</v>
      </c>
      <c r="AE100" s="343"/>
      <c r="AF100" s="420"/>
      <c r="AG100" s="420"/>
    </row>
    <row r="101" spans="1:34" ht="18" customHeight="1" thickBot="1" x14ac:dyDescent="0.3">
      <c r="A101" s="124"/>
      <c r="B101" s="264"/>
      <c r="C101" s="260"/>
      <c r="D101" s="260"/>
      <c r="E101" s="260"/>
      <c r="F101" s="261"/>
      <c r="G101" s="262"/>
      <c r="H101" s="214"/>
      <c r="I101" s="214"/>
      <c r="J101" s="214"/>
      <c r="K101" s="568"/>
      <c r="L101" s="623"/>
      <c r="M101" s="264"/>
      <c r="N101" s="260"/>
      <c r="O101" s="260"/>
      <c r="P101" s="260"/>
      <c r="Q101" s="260"/>
      <c r="R101" s="261"/>
      <c r="S101" s="262"/>
      <c r="T101" s="214"/>
      <c r="U101" s="214"/>
      <c r="V101" s="636"/>
      <c r="W101" s="639"/>
      <c r="X101" s="248"/>
      <c r="Y101" s="459"/>
      <c r="Z101" s="474"/>
      <c r="AA101" s="488" t="s">
        <v>11</v>
      </c>
      <c r="AB101" s="30" t="s">
        <v>226</v>
      </c>
      <c r="AC101" s="490">
        <v>45629.22</v>
      </c>
      <c r="AD101" s="333">
        <v>45629.22</v>
      </c>
      <c r="AE101" s="343"/>
      <c r="AF101" s="420"/>
      <c r="AG101" s="420"/>
    </row>
    <row r="102" spans="1:34" ht="15.75" customHeight="1" x14ac:dyDescent="0.25">
      <c r="A102" s="115"/>
      <c r="B102" s="265"/>
      <c r="C102" s="301"/>
      <c r="D102" s="301"/>
      <c r="E102" s="301"/>
      <c r="F102" s="266"/>
      <c r="G102" s="267"/>
      <c r="H102" s="214"/>
      <c r="I102" s="214"/>
      <c r="J102" s="214"/>
      <c r="K102" s="568"/>
      <c r="L102" s="623"/>
      <c r="M102" s="265"/>
      <c r="N102" s="301"/>
      <c r="O102" s="301"/>
      <c r="P102" s="301"/>
      <c r="Q102" s="301"/>
      <c r="R102" s="266"/>
      <c r="S102" s="267"/>
      <c r="T102" s="214"/>
      <c r="U102" s="214"/>
      <c r="V102" s="640"/>
      <c r="W102" s="638"/>
      <c r="X102" s="269"/>
      <c r="Y102" s="462"/>
      <c r="Z102" s="291"/>
      <c r="AA102" s="488" t="s">
        <v>11</v>
      </c>
      <c r="AB102" s="78" t="s">
        <v>227</v>
      </c>
      <c r="AC102" s="490">
        <v>19180.32</v>
      </c>
      <c r="AD102" s="333">
        <v>19180.32</v>
      </c>
      <c r="AE102" s="342"/>
      <c r="AF102" s="420"/>
      <c r="AG102" s="420"/>
    </row>
    <row r="103" spans="1:34" ht="15.75" customHeight="1" thickBot="1" x14ac:dyDescent="0.3">
      <c r="A103" s="115"/>
      <c r="B103" s="265"/>
      <c r="C103" s="301"/>
      <c r="D103" s="301"/>
      <c r="E103" s="301"/>
      <c r="F103" s="266"/>
      <c r="G103" s="267"/>
      <c r="H103" s="214"/>
      <c r="I103" s="214"/>
      <c r="J103" s="214"/>
      <c r="K103" s="568"/>
      <c r="L103" s="623"/>
      <c r="M103" s="265"/>
      <c r="N103" s="301"/>
      <c r="O103" s="301"/>
      <c r="P103" s="301"/>
      <c r="Q103" s="301"/>
      <c r="R103" s="266"/>
      <c r="S103" s="267"/>
      <c r="T103" s="214"/>
      <c r="U103" s="214"/>
      <c r="V103" s="641"/>
      <c r="W103" s="638"/>
      <c r="X103" s="269"/>
      <c r="Y103" s="462"/>
      <c r="Z103" s="291"/>
      <c r="AA103" s="489" t="s">
        <v>145</v>
      </c>
      <c r="AB103" s="31" t="s">
        <v>228</v>
      </c>
      <c r="AC103" s="443">
        <v>80823.3</v>
      </c>
      <c r="AD103" s="321">
        <v>80823.3</v>
      </c>
      <c r="AE103" s="342"/>
      <c r="AF103" s="420"/>
      <c r="AG103" s="420"/>
    </row>
    <row r="104" spans="1:34" ht="15.75" hidden="1" customHeight="1" thickBot="1" x14ac:dyDescent="0.3">
      <c r="A104" s="115"/>
      <c r="B104" s="265"/>
      <c r="C104" s="301"/>
      <c r="D104" s="301"/>
      <c r="E104" s="301"/>
      <c r="F104" s="266"/>
      <c r="G104" s="267"/>
      <c r="H104" s="214"/>
      <c r="I104" s="214"/>
      <c r="J104" s="214"/>
      <c r="K104" s="568"/>
      <c r="L104" s="623"/>
      <c r="M104" s="265"/>
      <c r="N104" s="301"/>
      <c r="O104" s="301"/>
      <c r="P104" s="301"/>
      <c r="Q104" s="301"/>
      <c r="R104" s="266"/>
      <c r="S104" s="267"/>
      <c r="T104" s="214"/>
      <c r="U104" s="214"/>
      <c r="V104" s="641"/>
      <c r="W104" s="639"/>
      <c r="X104" s="466"/>
      <c r="Y104" s="287"/>
      <c r="Z104" s="286"/>
      <c r="AA104" s="466"/>
      <c r="AB104" s="25"/>
      <c r="AC104" s="286"/>
      <c r="AD104" s="142"/>
      <c r="AE104" s="342"/>
      <c r="AF104" s="282"/>
      <c r="AG104" s="282"/>
    </row>
    <row r="105" spans="1:34" ht="15.75" customHeight="1" x14ac:dyDescent="0.25">
      <c r="A105" s="115"/>
      <c r="B105" s="265"/>
      <c r="C105" s="301"/>
      <c r="D105" s="301"/>
      <c r="E105" s="301"/>
      <c r="F105" s="266"/>
      <c r="G105" s="267"/>
      <c r="H105" s="214"/>
      <c r="I105" s="214"/>
      <c r="J105" s="214"/>
      <c r="K105" s="568"/>
      <c r="L105" s="623"/>
      <c r="M105" s="265"/>
      <c r="N105" s="301"/>
      <c r="O105" s="301"/>
      <c r="P105" s="301"/>
      <c r="Q105" s="301"/>
      <c r="R105" s="266"/>
      <c r="S105" s="267"/>
      <c r="T105" s="214"/>
      <c r="U105" s="214"/>
      <c r="V105" s="627">
        <v>6</v>
      </c>
      <c r="W105" s="630" t="s">
        <v>106</v>
      </c>
      <c r="X105" s="204" t="s">
        <v>134</v>
      </c>
      <c r="Y105" s="204" t="s">
        <v>179</v>
      </c>
      <c r="Z105" s="204" t="s">
        <v>194</v>
      </c>
      <c r="AA105" s="488" t="s">
        <v>145</v>
      </c>
      <c r="AB105" s="30" t="s">
        <v>196</v>
      </c>
      <c r="AC105" s="110">
        <v>117473.01</v>
      </c>
      <c r="AD105" s="385">
        <v>117473.01</v>
      </c>
      <c r="AE105" s="494"/>
      <c r="AF105" s="249"/>
      <c r="AG105" s="249"/>
      <c r="AH105" s="70"/>
    </row>
    <row r="106" spans="1:34" ht="15.75" customHeight="1" thickBot="1" x14ac:dyDescent="0.3">
      <c r="A106" s="115"/>
      <c r="B106" s="265"/>
      <c r="C106" s="301"/>
      <c r="D106" s="301"/>
      <c r="E106" s="301"/>
      <c r="F106" s="266"/>
      <c r="G106" s="267"/>
      <c r="H106" s="214"/>
      <c r="I106" s="214"/>
      <c r="J106" s="214"/>
      <c r="K106" s="568"/>
      <c r="L106" s="623"/>
      <c r="M106" s="265"/>
      <c r="N106" s="301"/>
      <c r="O106" s="301"/>
      <c r="P106" s="301"/>
      <c r="Q106" s="301"/>
      <c r="R106" s="266"/>
      <c r="S106" s="267"/>
      <c r="T106" s="214"/>
      <c r="U106" s="214"/>
      <c r="V106" s="628"/>
      <c r="W106" s="630"/>
      <c r="X106" s="272" t="s">
        <v>195</v>
      </c>
      <c r="Y106" s="272"/>
      <c r="Z106" s="272"/>
      <c r="AA106" s="271"/>
      <c r="AB106" s="25"/>
      <c r="AC106" s="338"/>
      <c r="AD106" s="393"/>
      <c r="AE106" s="494"/>
      <c r="AF106" s="366"/>
      <c r="AG106" s="366"/>
      <c r="AH106" s="70"/>
    </row>
    <row r="107" spans="1:34" ht="15.75" hidden="1" customHeight="1" thickBot="1" x14ac:dyDescent="0.3">
      <c r="A107" s="115"/>
      <c r="B107" s="265"/>
      <c r="C107" s="301"/>
      <c r="D107" s="301"/>
      <c r="E107" s="301"/>
      <c r="F107" s="266"/>
      <c r="G107" s="267"/>
      <c r="H107" s="214"/>
      <c r="I107" s="214"/>
      <c r="J107" s="214"/>
      <c r="K107" s="568"/>
      <c r="L107" s="623"/>
      <c r="M107" s="265"/>
      <c r="N107" s="301"/>
      <c r="O107" s="301"/>
      <c r="P107" s="301"/>
      <c r="Q107" s="301"/>
      <c r="R107" s="266"/>
      <c r="S107" s="267"/>
      <c r="T107" s="214"/>
      <c r="U107" s="214"/>
      <c r="V107" s="629"/>
      <c r="W107" s="631"/>
      <c r="X107" s="203"/>
      <c r="Y107" s="193"/>
      <c r="Z107" s="193"/>
      <c r="AA107" s="290"/>
      <c r="AB107" s="87"/>
      <c r="AC107" s="280"/>
      <c r="AD107" s="429"/>
      <c r="AE107" s="494"/>
      <c r="AF107" s="419"/>
      <c r="AG107" s="419"/>
    </row>
    <row r="108" spans="1:34" ht="15.75" hidden="1" customHeight="1" thickBot="1" x14ac:dyDescent="0.3">
      <c r="A108" s="115"/>
      <c r="B108" s="265"/>
      <c r="C108" s="301"/>
      <c r="D108" s="301"/>
      <c r="E108" s="301"/>
      <c r="F108" s="266"/>
      <c r="G108" s="267"/>
      <c r="H108" s="214"/>
      <c r="I108" s="214"/>
      <c r="J108" s="214"/>
      <c r="K108" s="568"/>
      <c r="L108" s="623"/>
      <c r="M108" s="265"/>
      <c r="N108" s="301"/>
      <c r="O108" s="301"/>
      <c r="P108" s="301"/>
      <c r="Q108" s="301"/>
      <c r="R108" s="266"/>
      <c r="S108" s="267"/>
      <c r="T108" s="214"/>
      <c r="U108" s="214"/>
      <c r="V108" s="435"/>
      <c r="W108" s="449"/>
      <c r="X108" s="438"/>
      <c r="Y108" s="443"/>
      <c r="Z108" s="443"/>
      <c r="AA108" s="406"/>
      <c r="AB108" s="321"/>
      <c r="AC108" s="357"/>
      <c r="AD108" s="479"/>
      <c r="AE108" s="342"/>
      <c r="AF108" s="420"/>
      <c r="AG108" s="420"/>
    </row>
    <row r="109" spans="1:34" ht="15.75" hidden="1" customHeight="1" thickBot="1" x14ac:dyDescent="0.3">
      <c r="A109" s="115"/>
      <c r="B109" s="265"/>
      <c r="C109" s="301"/>
      <c r="D109" s="301"/>
      <c r="E109" s="301"/>
      <c r="F109" s="266"/>
      <c r="G109" s="267"/>
      <c r="H109" s="214"/>
      <c r="I109" s="214"/>
      <c r="J109" s="214"/>
      <c r="K109" s="568"/>
      <c r="L109" s="623"/>
      <c r="M109" s="265"/>
      <c r="N109" s="301"/>
      <c r="O109" s="301"/>
      <c r="P109" s="301"/>
      <c r="Q109" s="301"/>
      <c r="R109" s="266"/>
      <c r="S109" s="267"/>
      <c r="T109" s="214"/>
      <c r="U109" s="214"/>
      <c r="V109" s="602">
        <v>7</v>
      </c>
      <c r="W109" s="619" t="s">
        <v>106</v>
      </c>
      <c r="X109" s="204"/>
      <c r="Y109" s="204"/>
      <c r="Z109" s="204"/>
      <c r="AA109" s="444"/>
      <c r="AB109" s="40"/>
      <c r="AC109" s="336"/>
      <c r="AD109" s="369"/>
      <c r="AE109" s="343"/>
      <c r="AF109" s="420"/>
      <c r="AG109" s="420"/>
    </row>
    <row r="110" spans="1:34" ht="15.75" hidden="1" customHeight="1" x14ac:dyDescent="0.25">
      <c r="A110" s="115"/>
      <c r="B110" s="265"/>
      <c r="C110" s="301"/>
      <c r="D110" s="301"/>
      <c r="E110" s="301"/>
      <c r="F110" s="266"/>
      <c r="G110" s="267"/>
      <c r="H110" s="214"/>
      <c r="I110" s="214"/>
      <c r="J110" s="214"/>
      <c r="K110" s="568"/>
      <c r="L110" s="623"/>
      <c r="M110" s="265"/>
      <c r="N110" s="301"/>
      <c r="O110" s="301"/>
      <c r="P110" s="301"/>
      <c r="Q110" s="301"/>
      <c r="R110" s="266"/>
      <c r="S110" s="267"/>
      <c r="T110" s="214"/>
      <c r="U110" s="214"/>
      <c r="V110" s="568"/>
      <c r="W110" s="620"/>
      <c r="X110" s="272"/>
      <c r="Y110" s="272"/>
      <c r="Z110" s="272"/>
      <c r="AA110" s="483"/>
      <c r="AB110" s="30"/>
      <c r="AC110" s="291"/>
      <c r="AD110" s="333"/>
      <c r="AE110" s="494"/>
      <c r="AF110" s="420"/>
      <c r="AG110" s="420"/>
    </row>
    <row r="111" spans="1:34" ht="15.75" hidden="1" customHeight="1" thickBot="1" x14ac:dyDescent="0.3">
      <c r="A111" s="115"/>
      <c r="B111" s="265"/>
      <c r="C111" s="301"/>
      <c r="D111" s="301"/>
      <c r="E111" s="301"/>
      <c r="F111" s="266"/>
      <c r="G111" s="267"/>
      <c r="H111" s="214"/>
      <c r="I111" s="214"/>
      <c r="J111" s="214"/>
      <c r="K111" s="568"/>
      <c r="L111" s="623"/>
      <c r="M111" s="265"/>
      <c r="N111" s="301"/>
      <c r="O111" s="301"/>
      <c r="P111" s="301"/>
      <c r="Q111" s="301"/>
      <c r="R111" s="266"/>
      <c r="S111" s="267"/>
      <c r="T111" s="214"/>
      <c r="U111" s="214"/>
      <c r="V111" s="568"/>
      <c r="W111" s="620"/>
      <c r="X111" s="437"/>
      <c r="Y111" s="439"/>
      <c r="Z111" s="291"/>
      <c r="AA111" s="487"/>
      <c r="AB111" s="25"/>
      <c r="AC111" s="286"/>
      <c r="AD111" s="142"/>
      <c r="AE111" s="343"/>
      <c r="AF111" s="420"/>
      <c r="AG111" s="420"/>
    </row>
    <row r="112" spans="1:34" ht="15.75" hidden="1" customHeight="1" thickBot="1" x14ac:dyDescent="0.3">
      <c r="A112" s="115"/>
      <c r="B112" s="265"/>
      <c r="C112" s="301"/>
      <c r="D112" s="301"/>
      <c r="E112" s="301"/>
      <c r="F112" s="266"/>
      <c r="G112" s="267"/>
      <c r="H112" s="214"/>
      <c r="I112" s="214"/>
      <c r="J112" s="214"/>
      <c r="K112" s="568"/>
      <c r="L112" s="623"/>
      <c r="M112" s="265"/>
      <c r="N112" s="301"/>
      <c r="O112" s="301"/>
      <c r="P112" s="301"/>
      <c r="Q112" s="301"/>
      <c r="R112" s="266"/>
      <c r="S112" s="267"/>
      <c r="T112" s="214"/>
      <c r="U112" s="214"/>
      <c r="V112" s="569"/>
      <c r="W112" s="620"/>
      <c r="X112" s="437"/>
      <c r="Y112" s="439"/>
      <c r="Z112" s="291"/>
      <c r="AA112" s="486"/>
      <c r="AB112" s="87"/>
      <c r="AC112" s="442"/>
      <c r="AD112" s="335"/>
      <c r="AE112" s="343"/>
      <c r="AF112" s="420"/>
      <c r="AG112" s="420"/>
    </row>
    <row r="113" spans="1:33" ht="15.75" hidden="1" customHeight="1" x14ac:dyDescent="0.25">
      <c r="A113" s="115"/>
      <c r="B113" s="265"/>
      <c r="C113" s="301"/>
      <c r="D113" s="301"/>
      <c r="E113" s="301"/>
      <c r="F113" s="266"/>
      <c r="G113" s="267"/>
      <c r="H113" s="214"/>
      <c r="I113" s="214"/>
      <c r="J113" s="214"/>
      <c r="K113" s="568"/>
      <c r="L113" s="623"/>
      <c r="M113" s="265"/>
      <c r="N113" s="301"/>
      <c r="O113" s="301"/>
      <c r="P113" s="301"/>
      <c r="Q113" s="301"/>
      <c r="R113" s="266"/>
      <c r="S113" s="267"/>
      <c r="T113" s="214"/>
      <c r="U113" s="214"/>
      <c r="V113" s="616"/>
      <c r="W113" s="597"/>
      <c r="X113" s="437"/>
      <c r="Y113" s="439"/>
      <c r="Z113" s="291"/>
      <c r="AA113" s="460"/>
      <c r="AB113" s="30"/>
      <c r="AC113" s="462"/>
      <c r="AD113" s="333"/>
      <c r="AE113" s="455"/>
      <c r="AF113" s="420"/>
      <c r="AG113" s="420"/>
    </row>
    <row r="114" spans="1:33" ht="15.75" hidden="1" customHeight="1" thickBot="1" x14ac:dyDescent="0.3">
      <c r="A114" s="115"/>
      <c r="B114" s="265"/>
      <c r="C114" s="301"/>
      <c r="D114" s="301"/>
      <c r="E114" s="301"/>
      <c r="F114" s="266"/>
      <c r="G114" s="267"/>
      <c r="H114" s="214"/>
      <c r="I114" s="214"/>
      <c r="J114" s="214"/>
      <c r="K114" s="568"/>
      <c r="L114" s="623"/>
      <c r="M114" s="265"/>
      <c r="N114" s="301"/>
      <c r="O114" s="301"/>
      <c r="P114" s="301"/>
      <c r="Q114" s="301"/>
      <c r="R114" s="266"/>
      <c r="S114" s="267"/>
      <c r="T114" s="214"/>
      <c r="U114" s="214"/>
      <c r="V114" s="618"/>
      <c r="W114" s="598"/>
      <c r="X114" s="436"/>
      <c r="Y114" s="287"/>
      <c r="Z114" s="286"/>
      <c r="AA114" s="223"/>
      <c r="AB114" s="25"/>
      <c r="AC114" s="338"/>
      <c r="AD114" s="393"/>
      <c r="AE114" s="455"/>
      <c r="AF114" s="420"/>
      <c r="AG114" s="420"/>
    </row>
    <row r="115" spans="1:33" ht="15.75" customHeight="1" x14ac:dyDescent="0.25">
      <c r="A115" s="115"/>
      <c r="B115" s="265"/>
      <c r="C115" s="301"/>
      <c r="D115" s="301"/>
      <c r="E115" s="301"/>
      <c r="F115" s="266"/>
      <c r="G115" s="267"/>
      <c r="H115" s="214"/>
      <c r="I115" s="214"/>
      <c r="J115" s="214"/>
      <c r="K115" s="568"/>
      <c r="L115" s="623"/>
      <c r="M115" s="265"/>
      <c r="N115" s="301"/>
      <c r="O115" s="301"/>
      <c r="P115" s="301"/>
      <c r="Q115" s="301"/>
      <c r="R115" s="266"/>
      <c r="S115" s="267"/>
      <c r="T115" s="214"/>
      <c r="U115" s="214"/>
      <c r="V115" s="568">
        <v>7</v>
      </c>
      <c r="W115" s="599" t="s">
        <v>106</v>
      </c>
      <c r="X115" s="202" t="s">
        <v>134</v>
      </c>
      <c r="Y115" s="204" t="s">
        <v>204</v>
      </c>
      <c r="Z115" s="204" t="s">
        <v>205</v>
      </c>
      <c r="AA115" s="488" t="s">
        <v>145</v>
      </c>
      <c r="AB115" s="30" t="s">
        <v>207</v>
      </c>
      <c r="AC115" s="490">
        <v>7448.91</v>
      </c>
      <c r="AD115" s="333">
        <v>7448.91</v>
      </c>
      <c r="AE115" s="494"/>
      <c r="AF115" s="420"/>
      <c r="AG115" s="420"/>
    </row>
    <row r="116" spans="1:33" ht="15.75" customHeight="1" x14ac:dyDescent="0.25">
      <c r="A116" s="115"/>
      <c r="B116" s="265"/>
      <c r="C116" s="301"/>
      <c r="D116" s="301"/>
      <c r="E116" s="301"/>
      <c r="F116" s="266"/>
      <c r="G116" s="267"/>
      <c r="H116" s="214"/>
      <c r="I116" s="214"/>
      <c r="J116" s="214"/>
      <c r="K116" s="568"/>
      <c r="L116" s="623"/>
      <c r="M116" s="265"/>
      <c r="N116" s="301"/>
      <c r="O116" s="301"/>
      <c r="P116" s="301"/>
      <c r="Q116" s="301"/>
      <c r="R116" s="266"/>
      <c r="S116" s="267"/>
      <c r="T116" s="214"/>
      <c r="U116" s="214"/>
      <c r="V116" s="568"/>
      <c r="W116" s="600"/>
      <c r="X116" s="206" t="s">
        <v>206</v>
      </c>
      <c r="Y116" s="272"/>
      <c r="Z116" s="272"/>
      <c r="AA116" s="488" t="s">
        <v>145</v>
      </c>
      <c r="AB116" s="30" t="s">
        <v>208</v>
      </c>
      <c r="AC116" s="490">
        <v>7287.61</v>
      </c>
      <c r="AD116" s="333">
        <v>7287.61</v>
      </c>
      <c r="AE116" s="494"/>
      <c r="AF116" s="420"/>
      <c r="AG116" s="420"/>
    </row>
    <row r="117" spans="1:33" ht="15.75" customHeight="1" thickBot="1" x14ac:dyDescent="0.3">
      <c r="A117" s="115"/>
      <c r="B117" s="265"/>
      <c r="C117" s="301"/>
      <c r="D117" s="301"/>
      <c r="E117" s="301"/>
      <c r="F117" s="266"/>
      <c r="G117" s="267"/>
      <c r="H117" s="214"/>
      <c r="I117" s="214"/>
      <c r="J117" s="214"/>
      <c r="K117" s="568"/>
      <c r="L117" s="623"/>
      <c r="M117" s="265"/>
      <c r="N117" s="301"/>
      <c r="O117" s="301"/>
      <c r="P117" s="301"/>
      <c r="Q117" s="301"/>
      <c r="R117" s="266"/>
      <c r="S117" s="267"/>
      <c r="T117" s="214"/>
      <c r="U117" s="214"/>
      <c r="V117" s="569"/>
      <c r="W117" s="601"/>
      <c r="X117" s="272"/>
      <c r="Y117" s="272"/>
      <c r="Z117" s="10"/>
      <c r="AA117" s="488" t="s">
        <v>145</v>
      </c>
      <c r="AB117" s="30" t="s">
        <v>209</v>
      </c>
      <c r="AC117" s="490">
        <v>6868.01</v>
      </c>
      <c r="AD117" s="333">
        <v>6868.01</v>
      </c>
      <c r="AE117" s="282"/>
      <c r="AF117" s="282"/>
      <c r="AG117" s="282"/>
    </row>
    <row r="118" spans="1:33" ht="15.75" customHeight="1" x14ac:dyDescent="0.25">
      <c r="A118" s="115"/>
      <c r="B118" s="265"/>
      <c r="C118" s="301"/>
      <c r="D118" s="301"/>
      <c r="E118" s="301"/>
      <c r="F118" s="266"/>
      <c r="G118" s="267"/>
      <c r="H118" s="214"/>
      <c r="I118" s="214"/>
      <c r="J118" s="214"/>
      <c r="K118" s="568"/>
      <c r="L118" s="623"/>
      <c r="M118" s="265"/>
      <c r="N118" s="301"/>
      <c r="O118" s="301"/>
      <c r="P118" s="301"/>
      <c r="Q118" s="301"/>
      <c r="R118" s="266"/>
      <c r="S118" s="267"/>
      <c r="T118" s="214"/>
      <c r="U118" s="214"/>
      <c r="V118" s="602">
        <v>8</v>
      </c>
      <c r="W118" s="603" t="s">
        <v>106</v>
      </c>
      <c r="X118" s="204" t="s">
        <v>134</v>
      </c>
      <c r="Y118" s="204" t="s">
        <v>179</v>
      </c>
      <c r="Z118" s="204" t="s">
        <v>180</v>
      </c>
      <c r="AA118" s="444" t="s">
        <v>145</v>
      </c>
      <c r="AB118" s="40" t="s">
        <v>182</v>
      </c>
      <c r="AC118" s="134">
        <v>137685.04999999999</v>
      </c>
      <c r="AD118" s="508">
        <v>0</v>
      </c>
      <c r="AE118" s="251">
        <v>137685.04999999999</v>
      </c>
      <c r="AF118" s="249"/>
      <c r="AG118" s="249"/>
    </row>
    <row r="119" spans="1:33" ht="15.75" customHeight="1" x14ac:dyDescent="0.25">
      <c r="A119" s="115"/>
      <c r="B119" s="265"/>
      <c r="C119" s="301"/>
      <c r="D119" s="301"/>
      <c r="E119" s="301"/>
      <c r="F119" s="266"/>
      <c r="G119" s="267"/>
      <c r="H119" s="214"/>
      <c r="I119" s="214"/>
      <c r="J119" s="214"/>
      <c r="K119" s="568"/>
      <c r="L119" s="623"/>
      <c r="M119" s="265"/>
      <c r="N119" s="301"/>
      <c r="O119" s="301"/>
      <c r="P119" s="301"/>
      <c r="Q119" s="301"/>
      <c r="R119" s="266"/>
      <c r="S119" s="267"/>
      <c r="T119" s="214"/>
      <c r="U119" s="214"/>
      <c r="V119" s="568"/>
      <c r="W119" s="604"/>
      <c r="X119" s="272" t="s">
        <v>181</v>
      </c>
      <c r="Y119" s="272"/>
      <c r="Z119" s="272"/>
      <c r="AA119" s="488" t="s">
        <v>145</v>
      </c>
      <c r="AB119" s="30" t="s">
        <v>183</v>
      </c>
      <c r="AC119" s="110">
        <v>93345.34</v>
      </c>
      <c r="AD119" s="509">
        <f>AC119-AE119</f>
        <v>21316.989999999991</v>
      </c>
      <c r="AE119" s="455">
        <v>72028.350000000006</v>
      </c>
      <c r="AF119" s="420"/>
      <c r="AG119" s="420"/>
    </row>
    <row r="120" spans="1:33" ht="15.75" customHeight="1" x14ac:dyDescent="0.25">
      <c r="A120" s="115"/>
      <c r="B120" s="265"/>
      <c r="C120" s="301"/>
      <c r="D120" s="301"/>
      <c r="E120" s="301"/>
      <c r="F120" s="266"/>
      <c r="G120" s="267"/>
      <c r="H120" s="214"/>
      <c r="I120" s="214"/>
      <c r="J120" s="214"/>
      <c r="K120" s="568"/>
      <c r="L120" s="623"/>
      <c r="M120" s="265"/>
      <c r="N120" s="301"/>
      <c r="O120" s="301"/>
      <c r="P120" s="301"/>
      <c r="Q120" s="301"/>
      <c r="R120" s="266"/>
      <c r="S120" s="267"/>
      <c r="T120" s="214"/>
      <c r="U120" s="214"/>
      <c r="V120" s="568"/>
      <c r="W120" s="604"/>
      <c r="X120" s="272"/>
      <c r="Y120" s="272"/>
      <c r="Z120" s="5"/>
      <c r="AA120" s="488" t="s">
        <v>145</v>
      </c>
      <c r="AB120" s="30" t="s">
        <v>184</v>
      </c>
      <c r="AC120" s="110">
        <v>114351.06</v>
      </c>
      <c r="AD120" s="385">
        <v>114351.06</v>
      </c>
      <c r="AE120" s="455"/>
      <c r="AF120" s="420"/>
      <c r="AG120" s="420"/>
    </row>
    <row r="121" spans="1:33" ht="15.75" customHeight="1" x14ac:dyDescent="0.25">
      <c r="A121" s="115"/>
      <c r="B121" s="265"/>
      <c r="C121" s="301"/>
      <c r="D121" s="301"/>
      <c r="E121" s="301"/>
      <c r="F121" s="266"/>
      <c r="G121" s="267"/>
      <c r="H121" s="214"/>
      <c r="I121" s="214"/>
      <c r="J121" s="214"/>
      <c r="K121" s="568"/>
      <c r="L121" s="623"/>
      <c r="M121" s="265"/>
      <c r="N121" s="301"/>
      <c r="O121" s="301"/>
      <c r="P121" s="301"/>
      <c r="Q121" s="301"/>
      <c r="R121" s="266"/>
      <c r="S121" s="267"/>
      <c r="T121" s="214"/>
      <c r="U121" s="214"/>
      <c r="V121" s="568"/>
      <c r="W121" s="604"/>
      <c r="X121" s="272"/>
      <c r="Y121" s="272"/>
      <c r="Z121" s="5"/>
      <c r="AA121" s="488" t="s">
        <v>145</v>
      </c>
      <c r="AB121" s="30" t="s">
        <v>185</v>
      </c>
      <c r="AC121" s="110">
        <v>167356.35999999999</v>
      </c>
      <c r="AD121" s="509">
        <v>0</v>
      </c>
      <c r="AE121" s="455">
        <v>167356.35999999999</v>
      </c>
      <c r="AF121" s="420"/>
      <c r="AG121" s="420"/>
    </row>
    <row r="122" spans="1:33" ht="15.75" customHeight="1" x14ac:dyDescent="0.25">
      <c r="A122" s="115"/>
      <c r="B122" s="265"/>
      <c r="C122" s="301"/>
      <c r="D122" s="301"/>
      <c r="E122" s="301"/>
      <c r="F122" s="266"/>
      <c r="G122" s="267"/>
      <c r="H122" s="214"/>
      <c r="I122" s="214"/>
      <c r="J122" s="214"/>
      <c r="K122" s="568"/>
      <c r="L122" s="623"/>
      <c r="M122" s="265"/>
      <c r="N122" s="301"/>
      <c r="O122" s="301"/>
      <c r="P122" s="301"/>
      <c r="Q122" s="301"/>
      <c r="R122" s="266"/>
      <c r="S122" s="267"/>
      <c r="T122" s="214"/>
      <c r="U122" s="214"/>
      <c r="V122" s="568"/>
      <c r="W122" s="604"/>
      <c r="X122" s="272"/>
      <c r="Y122" s="272"/>
      <c r="Z122" s="5"/>
      <c r="AA122" s="488" t="s">
        <v>145</v>
      </c>
      <c r="AB122" s="30" t="s">
        <v>186</v>
      </c>
      <c r="AC122" s="110">
        <v>76412.539999999994</v>
      </c>
      <c r="AD122" s="385">
        <v>76412.539999999994</v>
      </c>
      <c r="AE122" s="455"/>
      <c r="AF122" s="420"/>
      <c r="AG122" s="420"/>
    </row>
    <row r="123" spans="1:33" ht="15.75" customHeight="1" x14ac:dyDescent="0.25">
      <c r="A123" s="115"/>
      <c r="B123" s="265"/>
      <c r="C123" s="301"/>
      <c r="D123" s="301"/>
      <c r="E123" s="301"/>
      <c r="F123" s="266"/>
      <c r="G123" s="267"/>
      <c r="H123" s="214"/>
      <c r="I123" s="214"/>
      <c r="J123" s="214"/>
      <c r="K123" s="568"/>
      <c r="L123" s="623"/>
      <c r="M123" s="265"/>
      <c r="N123" s="301"/>
      <c r="O123" s="301"/>
      <c r="P123" s="301"/>
      <c r="Q123" s="301"/>
      <c r="R123" s="266"/>
      <c r="S123" s="267"/>
      <c r="T123" s="214"/>
      <c r="U123" s="214"/>
      <c r="V123" s="568"/>
      <c r="W123" s="604"/>
      <c r="X123" s="272"/>
      <c r="Y123" s="272"/>
      <c r="Z123" s="5"/>
      <c r="AA123" s="488" t="s">
        <v>145</v>
      </c>
      <c r="AB123" s="30" t="s">
        <v>187</v>
      </c>
      <c r="AC123" s="110">
        <v>32990.36</v>
      </c>
      <c r="AD123" s="385">
        <v>32990.36</v>
      </c>
      <c r="AE123" s="455"/>
      <c r="AF123" s="420"/>
      <c r="AG123" s="420"/>
    </row>
    <row r="124" spans="1:33" ht="15.75" customHeight="1" x14ac:dyDescent="0.25">
      <c r="A124" s="115"/>
      <c r="B124" s="265"/>
      <c r="C124" s="301"/>
      <c r="D124" s="301"/>
      <c r="E124" s="301"/>
      <c r="F124" s="266"/>
      <c r="G124" s="267"/>
      <c r="H124" s="214"/>
      <c r="I124" s="214"/>
      <c r="J124" s="214"/>
      <c r="K124" s="568"/>
      <c r="L124" s="623"/>
      <c r="M124" s="265"/>
      <c r="N124" s="301"/>
      <c r="O124" s="301"/>
      <c r="P124" s="301"/>
      <c r="Q124" s="301"/>
      <c r="R124" s="266"/>
      <c r="S124" s="267"/>
      <c r="T124" s="214"/>
      <c r="U124" s="214"/>
      <c r="V124" s="568"/>
      <c r="W124" s="604"/>
      <c r="X124" s="272"/>
      <c r="Y124" s="272"/>
      <c r="Z124" s="10"/>
      <c r="AA124" s="488" t="s">
        <v>145</v>
      </c>
      <c r="AB124" s="30" t="s">
        <v>188</v>
      </c>
      <c r="AC124" s="110">
        <v>96655.22</v>
      </c>
      <c r="AD124" s="385">
        <v>96655.22</v>
      </c>
      <c r="AE124" s="455"/>
      <c r="AF124" s="420"/>
      <c r="AG124" s="420"/>
    </row>
    <row r="125" spans="1:33" ht="15.75" customHeight="1" x14ac:dyDescent="0.25">
      <c r="A125" s="115"/>
      <c r="B125" s="265"/>
      <c r="C125" s="301"/>
      <c r="D125" s="301"/>
      <c r="E125" s="301"/>
      <c r="F125" s="266"/>
      <c r="G125" s="267"/>
      <c r="H125" s="214"/>
      <c r="I125" s="214"/>
      <c r="J125" s="214"/>
      <c r="K125" s="568"/>
      <c r="L125" s="623"/>
      <c r="M125" s="265"/>
      <c r="N125" s="301"/>
      <c r="O125" s="301"/>
      <c r="P125" s="301"/>
      <c r="Q125" s="301"/>
      <c r="R125" s="266"/>
      <c r="S125" s="267"/>
      <c r="T125" s="214"/>
      <c r="U125" s="214"/>
      <c r="V125" s="568"/>
      <c r="W125" s="604"/>
      <c r="X125" s="272"/>
      <c r="Y125" s="272"/>
      <c r="Z125" s="10"/>
      <c r="AA125" s="488" t="s">
        <v>145</v>
      </c>
      <c r="AB125" s="30" t="s">
        <v>189</v>
      </c>
      <c r="AC125" s="110">
        <v>182563.56</v>
      </c>
      <c r="AD125" s="509">
        <v>0</v>
      </c>
      <c r="AE125" s="455">
        <v>182563.56</v>
      </c>
      <c r="AF125" s="420"/>
      <c r="AG125" s="420"/>
    </row>
    <row r="126" spans="1:33" ht="15.75" customHeight="1" x14ac:dyDescent="0.25">
      <c r="A126" s="115"/>
      <c r="B126" s="265"/>
      <c r="C126" s="301"/>
      <c r="D126" s="301"/>
      <c r="E126" s="301"/>
      <c r="F126" s="266"/>
      <c r="G126" s="267"/>
      <c r="H126" s="214"/>
      <c r="I126" s="214"/>
      <c r="J126" s="214"/>
      <c r="K126" s="568"/>
      <c r="L126" s="623"/>
      <c r="M126" s="265"/>
      <c r="N126" s="301"/>
      <c r="O126" s="301"/>
      <c r="P126" s="301"/>
      <c r="Q126" s="301"/>
      <c r="R126" s="266"/>
      <c r="S126" s="267"/>
      <c r="T126" s="214"/>
      <c r="U126" s="214"/>
      <c r="V126" s="568"/>
      <c r="W126" s="604"/>
      <c r="X126" s="272"/>
      <c r="Y126" s="272"/>
      <c r="Z126" s="10"/>
      <c r="AA126" s="488" t="s">
        <v>145</v>
      </c>
      <c r="AB126" s="30" t="s">
        <v>190</v>
      </c>
      <c r="AC126" s="110">
        <v>98356.45</v>
      </c>
      <c r="AD126" s="385">
        <v>98356.45</v>
      </c>
      <c r="AE126" s="455"/>
      <c r="AF126" s="420"/>
      <c r="AG126" s="420"/>
    </row>
    <row r="127" spans="1:33" ht="15.75" customHeight="1" thickBot="1" x14ac:dyDescent="0.3">
      <c r="A127" s="115"/>
      <c r="B127" s="265"/>
      <c r="C127" s="301"/>
      <c r="D127" s="301"/>
      <c r="E127" s="301"/>
      <c r="F127" s="266"/>
      <c r="G127" s="267"/>
      <c r="H127" s="214"/>
      <c r="I127" s="214"/>
      <c r="J127" s="214"/>
      <c r="K127" s="568"/>
      <c r="L127" s="623"/>
      <c r="M127" s="265"/>
      <c r="N127" s="301"/>
      <c r="O127" s="301"/>
      <c r="P127" s="301"/>
      <c r="Q127" s="301"/>
      <c r="R127" s="266"/>
      <c r="S127" s="267"/>
      <c r="T127" s="214"/>
      <c r="U127" s="214"/>
      <c r="V127" s="568"/>
      <c r="W127" s="604"/>
      <c r="X127" s="272"/>
      <c r="Y127" s="272"/>
      <c r="Z127" s="10"/>
      <c r="AA127" s="488" t="s">
        <v>145</v>
      </c>
      <c r="AB127" s="30" t="s">
        <v>191</v>
      </c>
      <c r="AC127" s="110">
        <v>94280.14</v>
      </c>
      <c r="AD127" s="385">
        <v>94280.14</v>
      </c>
      <c r="AE127" s="364"/>
      <c r="AF127" s="420"/>
      <c r="AG127" s="420"/>
    </row>
    <row r="128" spans="1:33" ht="15.75" customHeight="1" x14ac:dyDescent="0.25">
      <c r="A128" s="115"/>
      <c r="B128" s="265"/>
      <c r="C128" s="301"/>
      <c r="D128" s="301"/>
      <c r="E128" s="301"/>
      <c r="F128" s="266"/>
      <c r="G128" s="267"/>
      <c r="H128" s="214"/>
      <c r="I128" s="214"/>
      <c r="J128" s="214"/>
      <c r="K128" s="568"/>
      <c r="L128" s="623"/>
      <c r="M128" s="265"/>
      <c r="N128" s="301"/>
      <c r="O128" s="301"/>
      <c r="P128" s="301"/>
      <c r="Q128" s="301"/>
      <c r="R128" s="266"/>
      <c r="S128" s="267"/>
      <c r="T128" s="214"/>
      <c r="U128" s="214"/>
      <c r="V128" s="568"/>
      <c r="W128" s="604"/>
      <c r="X128" s="272"/>
      <c r="Y128" s="272"/>
      <c r="Z128" s="10"/>
      <c r="AA128" s="488" t="s">
        <v>145</v>
      </c>
      <c r="AB128" s="30" t="s">
        <v>192</v>
      </c>
      <c r="AC128" s="110">
        <v>285293.65000000002</v>
      </c>
      <c r="AD128" s="509">
        <v>0</v>
      </c>
      <c r="AE128" s="455">
        <v>285293.65000000002</v>
      </c>
      <c r="AF128" s="420"/>
      <c r="AG128" s="420"/>
    </row>
    <row r="129" spans="1:38" ht="15.75" customHeight="1" thickBot="1" x14ac:dyDescent="0.3">
      <c r="A129" s="115"/>
      <c r="B129" s="265"/>
      <c r="C129" s="301"/>
      <c r="D129" s="301"/>
      <c r="E129" s="301"/>
      <c r="F129" s="266"/>
      <c r="G129" s="267"/>
      <c r="H129" s="214"/>
      <c r="I129" s="214"/>
      <c r="J129" s="214"/>
      <c r="K129" s="568"/>
      <c r="L129" s="623"/>
      <c r="M129" s="265"/>
      <c r="N129" s="301"/>
      <c r="O129" s="301"/>
      <c r="P129" s="301"/>
      <c r="Q129" s="301"/>
      <c r="R129" s="266"/>
      <c r="S129" s="267"/>
      <c r="T129" s="214"/>
      <c r="U129" s="214"/>
      <c r="V129" s="568"/>
      <c r="W129" s="604"/>
      <c r="X129" s="272"/>
      <c r="Y129" s="272"/>
      <c r="Z129" s="10"/>
      <c r="AA129" s="489" t="s">
        <v>145</v>
      </c>
      <c r="AB129" s="31" t="s">
        <v>193</v>
      </c>
      <c r="AC129" s="119">
        <v>53472.68</v>
      </c>
      <c r="AD129" s="457">
        <v>53472.68</v>
      </c>
      <c r="AE129" s="343"/>
      <c r="AF129" s="366"/>
      <c r="AG129" s="366"/>
      <c r="AL129" s="70"/>
    </row>
    <row r="130" spans="1:38" ht="15.75" hidden="1" customHeight="1" thickBot="1" x14ac:dyDescent="0.3">
      <c r="A130" s="115"/>
      <c r="B130" s="265"/>
      <c r="C130" s="301"/>
      <c r="D130" s="301"/>
      <c r="E130" s="301"/>
      <c r="F130" s="266"/>
      <c r="G130" s="267"/>
      <c r="H130" s="214"/>
      <c r="I130" s="214"/>
      <c r="J130" s="214"/>
      <c r="K130" s="568"/>
      <c r="L130" s="623"/>
      <c r="M130" s="265"/>
      <c r="N130" s="301"/>
      <c r="O130" s="301"/>
      <c r="P130" s="301"/>
      <c r="Q130" s="301"/>
      <c r="R130" s="266"/>
      <c r="S130" s="267"/>
      <c r="T130" s="214"/>
      <c r="U130" s="214"/>
      <c r="V130" s="568"/>
      <c r="W130" s="604"/>
      <c r="X130" s="272"/>
      <c r="Y130" s="272"/>
      <c r="Z130" s="10"/>
      <c r="AA130" s="271"/>
      <c r="AB130" s="25"/>
      <c r="AC130" s="338"/>
      <c r="AD130" s="512"/>
      <c r="AE130" s="343"/>
      <c r="AF130" s="419"/>
      <c r="AG130" s="419"/>
    </row>
    <row r="131" spans="1:38" ht="15.75" hidden="1" customHeight="1" x14ac:dyDescent="0.25">
      <c r="A131" s="115"/>
      <c r="B131" s="265"/>
      <c r="C131" s="301"/>
      <c r="D131" s="301"/>
      <c r="E131" s="301"/>
      <c r="F131" s="266"/>
      <c r="G131" s="267"/>
      <c r="H131" s="214"/>
      <c r="I131" s="214"/>
      <c r="J131" s="214"/>
      <c r="K131" s="568"/>
      <c r="L131" s="623"/>
      <c r="M131" s="265"/>
      <c r="N131" s="301"/>
      <c r="O131" s="301"/>
      <c r="P131" s="301"/>
      <c r="Q131" s="301"/>
      <c r="R131" s="266"/>
      <c r="S131" s="267"/>
      <c r="T131" s="214"/>
      <c r="U131" s="214"/>
      <c r="V131" s="568"/>
      <c r="W131" s="604"/>
      <c r="X131" s="272"/>
      <c r="Y131" s="272"/>
      <c r="Z131" s="10"/>
      <c r="AA131" s="427"/>
      <c r="AB131" s="210"/>
      <c r="AC131" s="428"/>
      <c r="AD131" s="513"/>
      <c r="AE131" s="343"/>
      <c r="AF131" s="420"/>
      <c r="AG131" s="420"/>
    </row>
    <row r="132" spans="1:38" ht="15.75" hidden="1" customHeight="1" thickBot="1" x14ac:dyDescent="0.3">
      <c r="A132" s="115"/>
      <c r="B132" s="265"/>
      <c r="C132" s="301"/>
      <c r="D132" s="301"/>
      <c r="E132" s="301"/>
      <c r="F132" s="266"/>
      <c r="G132" s="267"/>
      <c r="H132" s="214"/>
      <c r="I132" s="214"/>
      <c r="J132" s="214"/>
      <c r="K132" s="568"/>
      <c r="L132" s="623"/>
      <c r="M132" s="265"/>
      <c r="N132" s="301"/>
      <c r="O132" s="301"/>
      <c r="P132" s="301"/>
      <c r="Q132" s="301"/>
      <c r="R132" s="266"/>
      <c r="S132" s="267"/>
      <c r="T132" s="214"/>
      <c r="U132" s="214"/>
      <c r="V132" s="569"/>
      <c r="W132" s="605"/>
      <c r="X132" s="272"/>
      <c r="Y132" s="272"/>
      <c r="Z132" s="10"/>
      <c r="AA132" s="315"/>
      <c r="AB132" s="323"/>
      <c r="AC132" s="363"/>
      <c r="AD132" s="513"/>
      <c r="AE132" s="363"/>
      <c r="AF132" s="420"/>
      <c r="AG132" s="420"/>
    </row>
    <row r="133" spans="1:38" ht="15.75" customHeight="1" x14ac:dyDescent="0.25">
      <c r="A133" s="115"/>
      <c r="B133" s="265"/>
      <c r="C133" s="301"/>
      <c r="D133" s="301"/>
      <c r="E133" s="301"/>
      <c r="F133" s="266"/>
      <c r="G133" s="267"/>
      <c r="H133" s="214"/>
      <c r="I133" s="214"/>
      <c r="J133" s="214"/>
      <c r="K133" s="568"/>
      <c r="L133" s="623"/>
      <c r="M133" s="265"/>
      <c r="N133" s="301"/>
      <c r="O133" s="301"/>
      <c r="P133" s="301"/>
      <c r="Q133" s="301"/>
      <c r="R133" s="266"/>
      <c r="S133" s="267"/>
      <c r="T133" s="214"/>
      <c r="U133" s="214"/>
      <c r="V133" s="602">
        <v>9</v>
      </c>
      <c r="W133" s="642" t="s">
        <v>106</v>
      </c>
      <c r="X133" s="204" t="s">
        <v>134</v>
      </c>
      <c r="Y133" s="204" t="s">
        <v>197</v>
      </c>
      <c r="Z133" s="24" t="s">
        <v>176</v>
      </c>
      <c r="AA133" s="204" t="s">
        <v>145</v>
      </c>
      <c r="AB133" s="39" t="s">
        <v>199</v>
      </c>
      <c r="AC133" s="249">
        <v>67984.210000000006</v>
      </c>
      <c r="AD133" s="514">
        <v>67984.210000000006</v>
      </c>
      <c r="AE133" s="251"/>
      <c r="AF133" s="420"/>
      <c r="AG133" s="420"/>
    </row>
    <row r="134" spans="1:38" ht="15.75" customHeight="1" thickBot="1" x14ac:dyDescent="0.3">
      <c r="A134" s="115"/>
      <c r="B134" s="265"/>
      <c r="C134" s="301"/>
      <c r="D134" s="301"/>
      <c r="E134" s="301"/>
      <c r="F134" s="266"/>
      <c r="G134" s="267"/>
      <c r="H134" s="214"/>
      <c r="I134" s="214"/>
      <c r="J134" s="214"/>
      <c r="K134" s="568"/>
      <c r="L134" s="623"/>
      <c r="M134" s="265"/>
      <c r="N134" s="301"/>
      <c r="O134" s="301"/>
      <c r="P134" s="301"/>
      <c r="Q134" s="301"/>
      <c r="R134" s="266"/>
      <c r="S134" s="267"/>
      <c r="T134" s="214"/>
      <c r="U134" s="214"/>
      <c r="V134" s="569"/>
      <c r="W134" s="643"/>
      <c r="X134" s="272" t="s">
        <v>198</v>
      </c>
      <c r="Y134" s="272"/>
      <c r="Z134" s="10"/>
      <c r="AA134" s="271"/>
      <c r="AB134" s="322"/>
      <c r="AC134" s="364"/>
      <c r="AD134" s="482"/>
      <c r="AE134" s="364"/>
      <c r="AF134" s="420"/>
      <c r="AG134" s="420"/>
    </row>
    <row r="135" spans="1:38" ht="15.75" customHeight="1" x14ac:dyDescent="0.25">
      <c r="A135" s="115"/>
      <c r="B135" s="265"/>
      <c r="C135" s="301"/>
      <c r="D135" s="301"/>
      <c r="E135" s="301"/>
      <c r="F135" s="266"/>
      <c r="G135" s="267"/>
      <c r="H135" s="214"/>
      <c r="I135" s="214"/>
      <c r="J135" s="214"/>
      <c r="K135" s="568"/>
      <c r="L135" s="623"/>
      <c r="M135" s="265"/>
      <c r="N135" s="301"/>
      <c r="O135" s="301"/>
      <c r="P135" s="301"/>
      <c r="Q135" s="301"/>
      <c r="R135" s="266"/>
      <c r="S135" s="267"/>
      <c r="T135" s="214"/>
      <c r="U135" s="214"/>
      <c r="V135" s="602">
        <v>10</v>
      </c>
      <c r="W135" s="642" t="s">
        <v>106</v>
      </c>
      <c r="X135" s="202" t="s">
        <v>134</v>
      </c>
      <c r="Y135" s="204" t="s">
        <v>200</v>
      </c>
      <c r="Z135" s="24" t="s">
        <v>201</v>
      </c>
      <c r="AA135" s="489" t="s">
        <v>145</v>
      </c>
      <c r="AB135" s="31" t="s">
        <v>203</v>
      </c>
      <c r="AC135" s="119">
        <v>12463</v>
      </c>
      <c r="AD135" s="457">
        <v>12463</v>
      </c>
      <c r="AE135" s="251"/>
      <c r="AF135" s="420"/>
      <c r="AG135" s="420"/>
    </row>
    <row r="136" spans="1:38" ht="15.75" customHeight="1" thickBot="1" x14ac:dyDescent="0.3">
      <c r="A136" s="115"/>
      <c r="B136" s="265"/>
      <c r="C136" s="301"/>
      <c r="D136" s="301"/>
      <c r="E136" s="301"/>
      <c r="F136" s="266"/>
      <c r="G136" s="267"/>
      <c r="H136" s="214"/>
      <c r="I136" s="214"/>
      <c r="J136" s="214"/>
      <c r="K136" s="568"/>
      <c r="L136" s="623"/>
      <c r="M136" s="265"/>
      <c r="N136" s="301"/>
      <c r="O136" s="301"/>
      <c r="P136" s="301"/>
      <c r="Q136" s="301"/>
      <c r="R136" s="266"/>
      <c r="S136" s="267"/>
      <c r="T136" s="214"/>
      <c r="U136" s="214"/>
      <c r="V136" s="568"/>
      <c r="W136" s="643"/>
      <c r="X136" s="203" t="s">
        <v>202</v>
      </c>
      <c r="Y136" s="193"/>
      <c r="Z136" s="11"/>
      <c r="AA136" s="271"/>
      <c r="AB136" s="25"/>
      <c r="AC136" s="338"/>
      <c r="AD136" s="393"/>
      <c r="AE136" s="203"/>
      <c r="AF136" s="366"/>
      <c r="AG136" s="366"/>
      <c r="AL136" s="70"/>
    </row>
    <row r="137" spans="1:38" ht="15.75" customHeight="1" x14ac:dyDescent="0.25">
      <c r="A137" s="115"/>
      <c r="B137" s="265"/>
      <c r="C137" s="301"/>
      <c r="D137" s="301"/>
      <c r="E137" s="301"/>
      <c r="F137" s="266"/>
      <c r="G137" s="267"/>
      <c r="H137" s="214"/>
      <c r="I137" s="214"/>
      <c r="J137" s="214"/>
      <c r="K137" s="568"/>
      <c r="L137" s="623"/>
      <c r="M137" s="265"/>
      <c r="N137" s="301"/>
      <c r="O137" s="301"/>
      <c r="P137" s="301"/>
      <c r="Q137" s="301"/>
      <c r="R137" s="266"/>
      <c r="S137" s="267"/>
      <c r="T137" s="214"/>
      <c r="U137" s="214"/>
      <c r="V137" s="409">
        <v>11</v>
      </c>
      <c r="W137" s="450" t="s">
        <v>106</v>
      </c>
      <c r="X137" s="204" t="s">
        <v>134</v>
      </c>
      <c r="Y137" s="204" t="s">
        <v>210</v>
      </c>
      <c r="Z137" s="204" t="s">
        <v>211</v>
      </c>
      <c r="AA137" s="489" t="s">
        <v>11</v>
      </c>
      <c r="AB137" s="31" t="s">
        <v>213</v>
      </c>
      <c r="AC137" s="443">
        <v>7768.1</v>
      </c>
      <c r="AD137" s="321">
        <v>7768.1</v>
      </c>
      <c r="AE137" s="520"/>
      <c r="AF137" s="419"/>
      <c r="AG137" s="419"/>
      <c r="AJ137" s="70"/>
    </row>
    <row r="138" spans="1:38" ht="15.75" customHeight="1" thickBot="1" x14ac:dyDescent="0.3">
      <c r="A138" s="115"/>
      <c r="B138" s="265"/>
      <c r="C138" s="301"/>
      <c r="D138" s="301"/>
      <c r="E138" s="301"/>
      <c r="F138" s="266"/>
      <c r="G138" s="267"/>
      <c r="H138" s="214"/>
      <c r="I138" s="214"/>
      <c r="J138" s="214"/>
      <c r="K138" s="568"/>
      <c r="L138" s="623"/>
      <c r="M138" s="265"/>
      <c r="N138" s="301"/>
      <c r="O138" s="301"/>
      <c r="P138" s="301"/>
      <c r="Q138" s="301"/>
      <c r="R138" s="266"/>
      <c r="S138" s="267"/>
      <c r="T138" s="214"/>
      <c r="U138" s="214"/>
      <c r="V138" s="414"/>
      <c r="W138" s="451"/>
      <c r="X138" s="272" t="s">
        <v>212</v>
      </c>
      <c r="Y138" s="272"/>
      <c r="Z138" s="272"/>
      <c r="AA138" s="271"/>
      <c r="AB138" s="54"/>
      <c r="AC138" s="286"/>
      <c r="AD138" s="142"/>
      <c r="AE138" s="455"/>
      <c r="AF138" s="420"/>
      <c r="AG138" s="420"/>
    </row>
    <row r="139" spans="1:38" ht="15.75" hidden="1" customHeight="1" x14ac:dyDescent="0.25">
      <c r="A139" s="115"/>
      <c r="B139" s="265"/>
      <c r="C139" s="301"/>
      <c r="D139" s="301"/>
      <c r="E139" s="301"/>
      <c r="F139" s="266"/>
      <c r="G139" s="267"/>
      <c r="H139" s="214"/>
      <c r="I139" s="214"/>
      <c r="J139" s="214"/>
      <c r="K139" s="568"/>
      <c r="L139" s="623"/>
      <c r="M139" s="265"/>
      <c r="N139" s="301"/>
      <c r="O139" s="301"/>
      <c r="P139" s="301"/>
      <c r="Q139" s="301"/>
      <c r="R139" s="266"/>
      <c r="S139" s="267"/>
      <c r="T139" s="214"/>
      <c r="U139" s="214"/>
      <c r="V139" s="414"/>
      <c r="W139" s="451"/>
      <c r="X139" s="206"/>
      <c r="Y139" s="272"/>
      <c r="Z139" s="272"/>
      <c r="AA139" s="290"/>
      <c r="AB139" s="87"/>
      <c r="AC139" s="442"/>
      <c r="AD139" s="335"/>
      <c r="AE139" s="455"/>
      <c r="AF139" s="420"/>
      <c r="AG139" s="420"/>
    </row>
    <row r="140" spans="1:38" ht="15.75" hidden="1" customHeight="1" x14ac:dyDescent="0.25">
      <c r="A140" s="115"/>
      <c r="B140" s="265"/>
      <c r="C140" s="301"/>
      <c r="D140" s="301"/>
      <c r="E140" s="301"/>
      <c r="F140" s="266"/>
      <c r="G140" s="267"/>
      <c r="H140" s="214"/>
      <c r="I140" s="214"/>
      <c r="J140" s="214"/>
      <c r="K140" s="568"/>
      <c r="L140" s="623"/>
      <c r="M140" s="265"/>
      <c r="N140" s="301"/>
      <c r="O140" s="301"/>
      <c r="P140" s="301"/>
      <c r="Q140" s="301"/>
      <c r="R140" s="266"/>
      <c r="S140" s="267"/>
      <c r="T140" s="214"/>
      <c r="U140" s="214"/>
      <c r="V140" s="414"/>
      <c r="W140" s="451"/>
      <c r="X140" s="206"/>
      <c r="Y140" s="272"/>
      <c r="Z140" s="272"/>
      <c r="AA140" s="411"/>
      <c r="AB140" s="30"/>
      <c r="AC140" s="413"/>
      <c r="AD140" s="333"/>
      <c r="AE140" s="455"/>
      <c r="AF140" s="420"/>
      <c r="AG140" s="420"/>
    </row>
    <row r="141" spans="1:38" ht="15.75" hidden="1" customHeight="1" x14ac:dyDescent="0.25">
      <c r="A141" s="115"/>
      <c r="B141" s="265"/>
      <c r="C141" s="301"/>
      <c r="D141" s="301"/>
      <c r="E141" s="301"/>
      <c r="F141" s="266"/>
      <c r="G141" s="267"/>
      <c r="H141" s="214"/>
      <c r="I141" s="214"/>
      <c r="J141" s="214"/>
      <c r="K141" s="568"/>
      <c r="L141" s="623"/>
      <c r="M141" s="265"/>
      <c r="N141" s="301"/>
      <c r="O141" s="301"/>
      <c r="P141" s="301"/>
      <c r="Q141" s="301"/>
      <c r="R141" s="266"/>
      <c r="S141" s="267"/>
      <c r="T141" s="214"/>
      <c r="U141" s="214"/>
      <c r="V141" s="414"/>
      <c r="W141" s="451"/>
      <c r="X141" s="206"/>
      <c r="Y141" s="272"/>
      <c r="Z141" s="272"/>
      <c r="AA141" s="269"/>
      <c r="AB141" s="30"/>
      <c r="AC141" s="413"/>
      <c r="AD141" s="333"/>
      <c r="AE141" s="455"/>
      <c r="AF141" s="420"/>
      <c r="AG141" s="420"/>
    </row>
    <row r="142" spans="1:38" ht="15.75" hidden="1" customHeight="1" thickBot="1" x14ac:dyDescent="0.3">
      <c r="A142" s="115"/>
      <c r="B142" s="265"/>
      <c r="C142" s="301"/>
      <c r="D142" s="301"/>
      <c r="E142" s="301"/>
      <c r="F142" s="266"/>
      <c r="G142" s="267"/>
      <c r="H142" s="214"/>
      <c r="I142" s="214"/>
      <c r="J142" s="214"/>
      <c r="K142" s="568"/>
      <c r="L142" s="623"/>
      <c r="M142" s="265"/>
      <c r="N142" s="301"/>
      <c r="O142" s="301"/>
      <c r="P142" s="301"/>
      <c r="Q142" s="301"/>
      <c r="R142" s="266"/>
      <c r="S142" s="267"/>
      <c r="T142" s="214"/>
      <c r="U142" s="214"/>
      <c r="V142" s="414"/>
      <c r="W142" s="451"/>
      <c r="X142" s="272"/>
      <c r="Y142" s="272"/>
      <c r="Z142" s="272"/>
      <c r="AA142" s="315"/>
      <c r="AB142" s="323"/>
      <c r="AC142" s="252"/>
      <c r="AD142" s="481"/>
      <c r="AE142" s="364"/>
      <c r="AF142" s="420"/>
      <c r="AG142" s="420"/>
    </row>
    <row r="143" spans="1:38" ht="15.75" customHeight="1" x14ac:dyDescent="0.25">
      <c r="A143" s="115"/>
      <c r="B143" s="265"/>
      <c r="C143" s="301"/>
      <c r="D143" s="301"/>
      <c r="E143" s="301"/>
      <c r="F143" s="266"/>
      <c r="G143" s="267"/>
      <c r="H143" s="214"/>
      <c r="I143" s="214"/>
      <c r="J143" s="214"/>
      <c r="K143" s="568"/>
      <c r="L143" s="623"/>
      <c r="M143" s="265"/>
      <c r="N143" s="301"/>
      <c r="O143" s="301"/>
      <c r="P143" s="301"/>
      <c r="Q143" s="301"/>
      <c r="R143" s="266"/>
      <c r="S143" s="267"/>
      <c r="T143" s="214"/>
      <c r="U143" s="214"/>
      <c r="V143" s="476">
        <v>12</v>
      </c>
      <c r="W143" s="477" t="s">
        <v>106</v>
      </c>
      <c r="X143" s="204" t="s">
        <v>134</v>
      </c>
      <c r="Y143" s="204" t="s">
        <v>214</v>
      </c>
      <c r="Z143" s="204" t="s">
        <v>215</v>
      </c>
      <c r="AA143" s="489" t="s">
        <v>11</v>
      </c>
      <c r="AB143" s="31" t="s">
        <v>217</v>
      </c>
      <c r="AC143" s="443">
        <v>19450.32</v>
      </c>
      <c r="AD143" s="321">
        <v>19450.32</v>
      </c>
      <c r="AE143" s="251"/>
      <c r="AF143" s="420"/>
      <c r="AG143" s="420"/>
      <c r="AH143" s="70"/>
      <c r="AI143" s="70"/>
    </row>
    <row r="144" spans="1:38" ht="15.75" customHeight="1" thickBot="1" x14ac:dyDescent="0.3">
      <c r="A144" s="115"/>
      <c r="B144" s="265"/>
      <c r="C144" s="301"/>
      <c r="D144" s="301"/>
      <c r="E144" s="301"/>
      <c r="F144" s="266"/>
      <c r="G144" s="267"/>
      <c r="H144" s="214"/>
      <c r="I144" s="214"/>
      <c r="J144" s="214"/>
      <c r="K144" s="568"/>
      <c r="L144" s="623"/>
      <c r="M144" s="265"/>
      <c r="N144" s="301"/>
      <c r="O144" s="301"/>
      <c r="P144" s="301"/>
      <c r="Q144" s="301"/>
      <c r="R144" s="266"/>
      <c r="S144" s="267"/>
      <c r="T144" s="214"/>
      <c r="U144" s="214"/>
      <c r="V144" s="464"/>
      <c r="W144" s="465"/>
      <c r="X144" s="272" t="s">
        <v>216</v>
      </c>
      <c r="Y144" s="272"/>
      <c r="Z144" s="272"/>
      <c r="AA144" s="488"/>
      <c r="AB144" s="30"/>
      <c r="AC144" s="291"/>
      <c r="AD144" s="333"/>
      <c r="AE144" s="364"/>
      <c r="AF144" s="420"/>
      <c r="AG144" s="420"/>
      <c r="AL144" s="70"/>
    </row>
    <row r="145" spans="1:38" ht="15.75" customHeight="1" thickBot="1" x14ac:dyDescent="0.3">
      <c r="A145" s="115"/>
      <c r="B145" s="265"/>
      <c r="C145" s="301"/>
      <c r="D145" s="301"/>
      <c r="E145" s="301"/>
      <c r="F145" s="266"/>
      <c r="G145" s="267"/>
      <c r="H145" s="214"/>
      <c r="I145" s="214"/>
      <c r="J145" s="214"/>
      <c r="K145" s="568"/>
      <c r="L145" s="623"/>
      <c r="M145" s="265"/>
      <c r="N145" s="301"/>
      <c r="O145" s="301"/>
      <c r="P145" s="301"/>
      <c r="Q145" s="301"/>
      <c r="R145" s="266"/>
      <c r="S145" s="267"/>
      <c r="T145" s="214"/>
      <c r="U145" s="214"/>
      <c r="V145" s="464"/>
      <c r="W145" s="463"/>
      <c r="X145" s="375"/>
      <c r="Y145" s="272"/>
      <c r="Z145" s="10"/>
      <c r="AA145" s="491"/>
      <c r="AB145" s="25"/>
      <c r="AC145" s="286"/>
      <c r="AD145" s="142"/>
      <c r="AE145" s="206"/>
      <c r="AF145" s="467"/>
      <c r="AG145" s="467"/>
      <c r="AJ145" s="70"/>
      <c r="AL145" s="70"/>
    </row>
    <row r="146" spans="1:38" ht="15.75" customHeight="1" x14ac:dyDescent="0.25">
      <c r="A146" s="115"/>
      <c r="B146" s="265"/>
      <c r="C146" s="301"/>
      <c r="D146" s="301"/>
      <c r="E146" s="301"/>
      <c r="F146" s="266"/>
      <c r="G146" s="267"/>
      <c r="H146" s="214"/>
      <c r="I146" s="214"/>
      <c r="J146" s="214"/>
      <c r="K146" s="568"/>
      <c r="L146" s="623"/>
      <c r="M146" s="265"/>
      <c r="N146" s="301"/>
      <c r="O146" s="301"/>
      <c r="P146" s="301"/>
      <c r="Q146" s="301"/>
      <c r="R146" s="266"/>
      <c r="S146" s="267"/>
      <c r="T146" s="214"/>
      <c r="U146" s="214"/>
      <c r="V146" s="484">
        <v>13</v>
      </c>
      <c r="W146" s="475" t="s">
        <v>106</v>
      </c>
      <c r="X146" s="204" t="s">
        <v>134</v>
      </c>
      <c r="Y146" s="204" t="s">
        <v>218</v>
      </c>
      <c r="Z146" s="24" t="s">
        <v>219</v>
      </c>
      <c r="AA146" s="444" t="s">
        <v>11</v>
      </c>
      <c r="AB146" s="40" t="s">
        <v>221</v>
      </c>
      <c r="AC146" s="134">
        <v>29516</v>
      </c>
      <c r="AD146" s="369">
        <v>29516</v>
      </c>
      <c r="AE146" s="391"/>
      <c r="AF146" s="420"/>
      <c r="AG146" s="420"/>
    </row>
    <row r="147" spans="1:38" ht="15.75" customHeight="1" thickBot="1" x14ac:dyDescent="0.3">
      <c r="A147" s="115"/>
      <c r="B147" s="265"/>
      <c r="C147" s="301"/>
      <c r="D147" s="301"/>
      <c r="E147" s="301"/>
      <c r="F147" s="266"/>
      <c r="G147" s="267"/>
      <c r="H147" s="214"/>
      <c r="I147" s="214"/>
      <c r="J147" s="214"/>
      <c r="K147" s="568"/>
      <c r="L147" s="623"/>
      <c r="M147" s="265"/>
      <c r="N147" s="301"/>
      <c r="O147" s="301"/>
      <c r="P147" s="301"/>
      <c r="Q147" s="301"/>
      <c r="R147" s="266"/>
      <c r="S147" s="267"/>
      <c r="T147" s="214"/>
      <c r="U147" s="214"/>
      <c r="V147" s="465"/>
      <c r="W147" s="289"/>
      <c r="X147" s="193" t="s">
        <v>220</v>
      </c>
      <c r="Y147" s="193"/>
      <c r="Z147" s="11"/>
      <c r="AA147" s="483"/>
      <c r="AB147" s="30"/>
      <c r="AC147" s="291"/>
      <c r="AD147" s="509"/>
      <c r="AE147" s="494"/>
      <c r="AF147" s="420"/>
      <c r="AG147" s="420"/>
    </row>
    <row r="148" spans="1:38" ht="15.75" customHeight="1" thickBot="1" x14ac:dyDescent="0.3">
      <c r="A148" s="115"/>
      <c r="B148" s="265"/>
      <c r="C148" s="301"/>
      <c r="D148" s="301"/>
      <c r="E148" s="301"/>
      <c r="F148" s="266"/>
      <c r="G148" s="267"/>
      <c r="H148" s="214"/>
      <c r="I148" s="214"/>
      <c r="J148" s="214"/>
      <c r="K148" s="568"/>
      <c r="L148" s="623"/>
      <c r="M148" s="265"/>
      <c r="N148" s="301"/>
      <c r="O148" s="301"/>
      <c r="P148" s="301"/>
      <c r="Q148" s="301"/>
      <c r="R148" s="266"/>
      <c r="S148" s="267"/>
      <c r="T148" s="214"/>
      <c r="U148" s="214"/>
      <c r="V148" s="485"/>
      <c r="W148" s="289"/>
      <c r="X148" s="272"/>
      <c r="Y148" s="272"/>
      <c r="Z148" s="272"/>
      <c r="AA148" s="487"/>
      <c r="AB148" s="25"/>
      <c r="AC148" s="286"/>
      <c r="AD148" s="509"/>
      <c r="AE148" s="494"/>
      <c r="AF148" s="420"/>
      <c r="AG148" s="420"/>
    </row>
    <row r="149" spans="1:38" ht="15.75" hidden="1" customHeight="1" x14ac:dyDescent="0.25">
      <c r="A149" s="115"/>
      <c r="B149" s="265"/>
      <c r="C149" s="301"/>
      <c r="D149" s="301"/>
      <c r="E149" s="301"/>
      <c r="F149" s="266"/>
      <c r="G149" s="267"/>
      <c r="H149" s="214"/>
      <c r="I149" s="214"/>
      <c r="J149" s="214"/>
      <c r="K149" s="568"/>
      <c r="L149" s="623"/>
      <c r="M149" s="265"/>
      <c r="N149" s="301"/>
      <c r="O149" s="301"/>
      <c r="P149" s="301"/>
      <c r="Q149" s="301"/>
      <c r="R149" s="266"/>
      <c r="S149" s="267"/>
      <c r="T149" s="214"/>
      <c r="U149" s="214"/>
      <c r="V149" s="416"/>
      <c r="W149" s="289"/>
      <c r="X149" s="272"/>
      <c r="Y149" s="272"/>
      <c r="Z149" s="272"/>
      <c r="AA149" s="290"/>
      <c r="AB149" s="87"/>
      <c r="AC149" s="454"/>
      <c r="AD149" s="385"/>
      <c r="AE149" s="357"/>
      <c r="AF149" s="420"/>
      <c r="AG149" s="420"/>
    </row>
    <row r="150" spans="1:38" ht="15.75" hidden="1" customHeight="1" x14ac:dyDescent="0.25">
      <c r="A150" s="209"/>
      <c r="B150" s="380"/>
      <c r="C150" s="143"/>
      <c r="D150" s="143"/>
      <c r="E150" s="143"/>
      <c r="F150" s="381"/>
      <c r="G150" s="382"/>
      <c r="H150" s="214"/>
      <c r="I150" s="214"/>
      <c r="J150" s="214"/>
      <c r="K150" s="379"/>
      <c r="L150" s="383"/>
      <c r="M150" s="380"/>
      <c r="N150" s="143"/>
      <c r="O150" s="143"/>
      <c r="P150" s="143"/>
      <c r="Q150" s="143"/>
      <c r="R150" s="381"/>
      <c r="S150" s="382"/>
      <c r="T150" s="214"/>
      <c r="U150" s="214"/>
      <c r="V150" s="416"/>
      <c r="W150" s="289"/>
      <c r="X150" s="272"/>
      <c r="Y150" s="272"/>
      <c r="Z150" s="272"/>
      <c r="AA150" s="269"/>
      <c r="AB150" s="30"/>
      <c r="AC150" s="337"/>
      <c r="AD150" s="385"/>
      <c r="AE150" s="208"/>
      <c r="AF150" s="420"/>
      <c r="AG150" s="420"/>
    </row>
    <row r="151" spans="1:38" ht="15.75" hidden="1" customHeight="1" thickBot="1" x14ac:dyDescent="0.3">
      <c r="A151" s="209"/>
      <c r="B151" s="380"/>
      <c r="C151" s="143"/>
      <c r="D151" s="143"/>
      <c r="E151" s="143"/>
      <c r="F151" s="381"/>
      <c r="G151" s="382"/>
      <c r="H151" s="214"/>
      <c r="I151" s="214"/>
      <c r="J151" s="214"/>
      <c r="K151" s="379"/>
      <c r="L151" s="383"/>
      <c r="M151" s="380"/>
      <c r="N151" s="143"/>
      <c r="O151" s="143"/>
      <c r="P151" s="143"/>
      <c r="Q151" s="143"/>
      <c r="R151" s="381"/>
      <c r="S151" s="382"/>
      <c r="T151" s="214"/>
      <c r="U151" s="214"/>
      <c r="V151" s="415"/>
      <c r="W151" s="384"/>
      <c r="X151" s="193"/>
      <c r="Y151" s="193"/>
      <c r="Z151" s="193"/>
      <c r="AA151" s="271"/>
      <c r="AB151" s="25"/>
      <c r="AC151" s="338"/>
      <c r="AD151" s="393"/>
      <c r="AE151" s="208"/>
      <c r="AF151" s="282"/>
      <c r="AG151" s="282"/>
    </row>
    <row r="152" spans="1:38" ht="15.75" customHeight="1" thickBot="1" x14ac:dyDescent="0.3">
      <c r="A152" s="535" t="s">
        <v>62</v>
      </c>
      <c r="B152" s="536"/>
      <c r="C152" s="536"/>
      <c r="D152" s="536"/>
      <c r="E152" s="536"/>
      <c r="F152" s="537"/>
      <c r="G152" s="122" t="e">
        <f>G95+G96+G97+#REF!+#REF!</f>
        <v>#REF!</v>
      </c>
      <c r="K152" s="581" t="s">
        <v>62</v>
      </c>
      <c r="L152" s="582"/>
      <c r="M152" s="582"/>
      <c r="N152" s="582"/>
      <c r="O152" s="582"/>
      <c r="P152" s="582"/>
      <c r="Q152" s="582"/>
      <c r="R152" s="583"/>
      <c r="S152" s="179" t="e">
        <f>S95+S96+S97+#REF!+#REF!</f>
        <v>#REF!</v>
      </c>
      <c r="V152" s="528" t="s">
        <v>62</v>
      </c>
      <c r="W152" s="522"/>
      <c r="X152" s="522"/>
      <c r="Y152" s="522"/>
      <c r="Z152" s="522"/>
      <c r="AA152" s="529"/>
      <c r="AB152" s="529"/>
      <c r="AC152" s="52">
        <f>AC90+AC92+AC95+AC97+AC99+AC100+AC101+AC102+AC103+AC105+AC115+AC116+AC117+AC118+AC119+AC120+AC121+AC122+AC123+AC124+AC125+AC126+AC127+AC128+AC129+AC133+AC135+AC137+AC143+AC146</f>
        <v>2804376.2000000007</v>
      </c>
      <c r="AD152" s="507">
        <f t="shared" ref="AD152:AE152" si="2">AD90+AD92+AD95+AD97+AD99+AD100+AD101+AD102+AD103+AD105+AD115+AD116+AD117+AD118+AD119+AD120+AD121+AD122+AD123+AD124+AD125+AD126+AD127+AD128+AD129+AD133+AD135+AD137+AD143+AD146</f>
        <v>1959449.23</v>
      </c>
      <c r="AE152" s="52">
        <f t="shared" si="2"/>
        <v>844926.97000000009</v>
      </c>
      <c r="AF152" s="52" t="e">
        <f>AF90+AF92+AF95+AF97+AF105+AF109+AF110+AF111+AF112+AF113+AF114+AF118+AF119+AF120+AF121+AF122+AF123+#REF!+#REF!+AF124+AF125+AF126+AF127+AF128+AF129+AF135+AF136</f>
        <v>#REF!</v>
      </c>
      <c r="AG152" s="52" t="e">
        <f>AG90+AG92+AG95+AG97+AG105+AG109+AG110+AG111+AG112+AG113+AG114+AG118+AG119+AG120+AG121+AG122+AG123+#REF!+#REF!+AG124+AG125+AG126+AG127+AG128+AG129+AG135+AG136</f>
        <v>#REF!</v>
      </c>
      <c r="AI152" s="70"/>
    </row>
    <row r="153" spans="1:38" ht="15.75" hidden="1" customHeight="1" thickBot="1" x14ac:dyDescent="0.3">
      <c r="A153" s="312"/>
      <c r="B153" s="237"/>
      <c r="C153" s="237"/>
      <c r="D153" s="237"/>
      <c r="E153" s="237"/>
      <c r="F153" s="238"/>
      <c r="G153" s="178"/>
      <c r="K153" s="239"/>
      <c r="L153" s="200"/>
      <c r="M153" s="200"/>
      <c r="N153" s="200"/>
      <c r="O153" s="200"/>
      <c r="P153" s="200"/>
      <c r="Q153" s="200"/>
      <c r="R153" s="200"/>
      <c r="S153" s="178"/>
      <c r="V153" s="584">
        <v>1</v>
      </c>
      <c r="W153" s="586" t="s">
        <v>111</v>
      </c>
      <c r="X153" s="285"/>
      <c r="Y153" s="204"/>
      <c r="Z153" s="204"/>
      <c r="AA153" s="387"/>
      <c r="AB153" s="202"/>
      <c r="AC153" s="233"/>
      <c r="AD153" s="332"/>
      <c r="AE153" s="358"/>
      <c r="AF153" s="419"/>
      <c r="AG153" s="233"/>
      <c r="AJ153" s="70"/>
    </row>
    <row r="154" spans="1:38" ht="15.75" hidden="1" customHeight="1" thickBot="1" x14ac:dyDescent="0.3">
      <c r="A154" s="312"/>
      <c r="B154" s="237"/>
      <c r="C154" s="237"/>
      <c r="D154" s="237"/>
      <c r="E154" s="237"/>
      <c r="F154" s="238"/>
      <c r="G154" s="178"/>
      <c r="K154" s="239"/>
      <c r="L154" s="200"/>
      <c r="M154" s="200"/>
      <c r="N154" s="200"/>
      <c r="O154" s="200"/>
      <c r="P154" s="200"/>
      <c r="Q154" s="200"/>
      <c r="R154" s="200"/>
      <c r="S154" s="178"/>
      <c r="V154" s="585"/>
      <c r="W154" s="587"/>
      <c r="X154" s="218"/>
      <c r="Y154" s="193"/>
      <c r="Z154" s="193"/>
      <c r="AA154" s="193"/>
      <c r="AB154" s="354"/>
      <c r="AC154" s="93"/>
      <c r="AD154" s="478"/>
      <c r="AE154" s="342"/>
      <c r="AF154" s="420"/>
      <c r="AG154" s="420"/>
    </row>
    <row r="155" spans="1:38" ht="15.75" hidden="1" customHeight="1" thickBot="1" x14ac:dyDescent="0.3">
      <c r="A155" s="312"/>
      <c r="B155" s="237"/>
      <c r="C155" s="237"/>
      <c r="D155" s="237"/>
      <c r="E155" s="237"/>
      <c r="F155" s="238"/>
      <c r="G155" s="178"/>
      <c r="K155" s="180">
        <v>1</v>
      </c>
      <c r="L155" s="181" t="s">
        <v>111</v>
      </c>
      <c r="M155" s="182"/>
      <c r="N155" s="181"/>
      <c r="O155" s="171"/>
      <c r="P155" s="21"/>
      <c r="Q155" s="22"/>
      <c r="R155" s="183"/>
      <c r="S155" s="184"/>
      <c r="V155" s="584"/>
      <c r="W155" s="607"/>
      <c r="X155" s="212"/>
      <c r="Y155" s="204"/>
      <c r="Z155" s="204"/>
      <c r="AA155" s="202"/>
      <c r="AB155" s="352"/>
      <c r="AC155" s="205"/>
      <c r="AD155" s="332"/>
      <c r="AE155" s="342"/>
      <c r="AF155" s="420"/>
      <c r="AG155" s="420"/>
    </row>
    <row r="156" spans="1:38" ht="15.75" hidden="1" customHeight="1" thickBot="1" x14ac:dyDescent="0.3">
      <c r="A156" s="312"/>
      <c r="B156" s="237"/>
      <c r="C156" s="237"/>
      <c r="D156" s="237"/>
      <c r="E156" s="237"/>
      <c r="F156" s="238"/>
      <c r="G156" s="178"/>
      <c r="K156" s="180">
        <v>2</v>
      </c>
      <c r="L156" s="181" t="s">
        <v>111</v>
      </c>
      <c r="M156" s="182"/>
      <c r="N156" s="181"/>
      <c r="O156" s="181"/>
      <c r="P156" s="21"/>
      <c r="Q156" s="22"/>
      <c r="R156" s="32"/>
      <c r="S156" s="185"/>
      <c r="V156" s="606"/>
      <c r="W156" s="608"/>
      <c r="X156" s="218"/>
      <c r="Y156" s="193"/>
      <c r="Z156" s="193"/>
      <c r="AA156" s="193"/>
      <c r="AB156" s="354"/>
      <c r="AC156" s="93"/>
      <c r="AD156" s="478"/>
      <c r="AE156" s="342"/>
      <c r="AF156" s="420"/>
      <c r="AG156" s="420"/>
    </row>
    <row r="157" spans="1:38" ht="15.75" hidden="1" customHeight="1" thickBot="1" x14ac:dyDescent="0.3">
      <c r="A157" s="312"/>
      <c r="B157" s="237"/>
      <c r="C157" s="237"/>
      <c r="D157" s="237"/>
      <c r="E157" s="237"/>
      <c r="F157" s="238"/>
      <c r="G157" s="178"/>
      <c r="K157" s="180">
        <v>1</v>
      </c>
      <c r="L157" s="181" t="s">
        <v>111</v>
      </c>
      <c r="M157" s="182"/>
      <c r="N157" s="181"/>
      <c r="O157" s="181"/>
      <c r="P157" s="186"/>
      <c r="Q157" s="22"/>
      <c r="R157" s="32"/>
      <c r="S157" s="185"/>
      <c r="V157" s="412"/>
      <c r="W157" s="406"/>
      <c r="X157" s="406"/>
      <c r="Y157" s="406"/>
      <c r="Z157" s="406"/>
      <c r="AA157" s="406"/>
      <c r="AB157" s="321"/>
      <c r="AC157" s="357"/>
      <c r="AD157" s="479"/>
      <c r="AE157" s="357"/>
      <c r="AF157" s="282"/>
      <c r="AG157" s="282"/>
      <c r="AL157" t="s">
        <v>114</v>
      </c>
    </row>
    <row r="158" spans="1:38" ht="12.75" customHeight="1" thickBot="1" x14ac:dyDescent="0.3">
      <c r="A158" s="312"/>
      <c r="B158" s="237"/>
      <c r="C158" s="237"/>
      <c r="D158" s="237"/>
      <c r="E158" s="237"/>
      <c r="F158" s="238"/>
      <c r="G158" s="178"/>
      <c r="K158" s="576" t="s">
        <v>27</v>
      </c>
      <c r="L158" s="577"/>
      <c r="M158" s="577"/>
      <c r="N158" s="577"/>
      <c r="O158" s="577"/>
      <c r="P158" s="577"/>
      <c r="Q158" s="577"/>
      <c r="R158" s="578"/>
      <c r="S158" s="189">
        <f>S155+S156+S157</f>
        <v>0</v>
      </c>
      <c r="V158" s="521" t="s">
        <v>27</v>
      </c>
      <c r="W158" s="522"/>
      <c r="X158" s="522"/>
      <c r="Y158" s="522"/>
      <c r="Z158" s="522"/>
      <c r="AA158" s="522"/>
      <c r="AB158" s="533"/>
      <c r="AC158" s="15">
        <f>AC155+AC156+AC157+AC153</f>
        <v>0</v>
      </c>
      <c r="AD158" s="515">
        <f t="shared" ref="AD158:AG158" si="3">AD155+AD156+AD157+AD153</f>
        <v>0</v>
      </c>
      <c r="AE158" s="91">
        <f t="shared" si="3"/>
        <v>0</v>
      </c>
      <c r="AF158" s="91">
        <f t="shared" si="3"/>
        <v>0</v>
      </c>
      <c r="AG158" s="91">
        <f t="shared" si="3"/>
        <v>0</v>
      </c>
    </row>
    <row r="159" spans="1:38" ht="15.75" hidden="1" customHeight="1" thickBot="1" x14ac:dyDescent="0.3">
      <c r="A159" s="312"/>
      <c r="B159" s="237"/>
      <c r="C159" s="237"/>
      <c r="D159" s="237"/>
      <c r="E159" s="237"/>
      <c r="F159" s="238"/>
      <c r="G159" s="178"/>
      <c r="K159" s="239"/>
      <c r="L159" s="200"/>
      <c r="M159" s="200"/>
      <c r="N159" s="200"/>
      <c r="O159" s="200"/>
      <c r="P159" s="200"/>
      <c r="Q159" s="200"/>
      <c r="R159" s="200"/>
      <c r="S159" s="178"/>
      <c r="V159" s="532">
        <v>2</v>
      </c>
      <c r="W159" s="579" t="s">
        <v>123</v>
      </c>
      <c r="X159" s="204"/>
      <c r="Y159" s="204"/>
      <c r="Z159" s="24"/>
      <c r="AA159" s="283"/>
      <c r="AB159" s="40"/>
      <c r="AC159" s="38"/>
      <c r="AD159" s="516"/>
      <c r="AE159" s="390"/>
      <c r="AF159" s="249"/>
      <c r="AG159" s="341"/>
    </row>
    <row r="160" spans="1:38" ht="15.75" hidden="1" customHeight="1" thickBot="1" x14ac:dyDescent="0.3">
      <c r="A160" s="312"/>
      <c r="B160" s="237"/>
      <c r="C160" s="237"/>
      <c r="D160" s="237"/>
      <c r="E160" s="237"/>
      <c r="F160" s="238"/>
      <c r="G160" s="178"/>
      <c r="K160" s="239"/>
      <c r="L160" s="200"/>
      <c r="M160" s="200"/>
      <c r="N160" s="200"/>
      <c r="O160" s="200"/>
      <c r="P160" s="200"/>
      <c r="Q160" s="200"/>
      <c r="R160" s="200"/>
      <c r="S160" s="178"/>
      <c r="V160" s="534"/>
      <c r="W160" s="580"/>
      <c r="X160" s="272"/>
      <c r="Y160" s="272"/>
      <c r="Z160" s="10"/>
      <c r="AA160" s="430"/>
      <c r="AB160" s="30"/>
      <c r="AC160" s="36"/>
      <c r="AD160" s="446"/>
      <c r="AE160" s="343"/>
      <c r="AF160" s="420"/>
      <c r="AG160" s="342"/>
    </row>
    <row r="161" spans="1:38" ht="15.75" hidden="1" customHeight="1" thickBot="1" x14ac:dyDescent="0.3">
      <c r="A161" s="314"/>
      <c r="B161" s="237"/>
      <c r="C161" s="237"/>
      <c r="D161" s="237"/>
      <c r="E161" s="237"/>
      <c r="F161" s="238"/>
      <c r="G161" s="178"/>
      <c r="K161" s="239"/>
      <c r="L161" s="200"/>
      <c r="M161" s="200"/>
      <c r="N161" s="200"/>
      <c r="O161" s="200"/>
      <c r="P161" s="200"/>
      <c r="Q161" s="200"/>
      <c r="R161" s="200"/>
      <c r="S161" s="178"/>
      <c r="V161" s="397"/>
      <c r="W161" s="368"/>
      <c r="X161" s="90"/>
      <c r="Y161" s="29"/>
      <c r="Z161" s="29"/>
      <c r="AA161" s="370"/>
      <c r="AB161" s="25"/>
      <c r="AC161" s="79"/>
      <c r="AD161" s="517"/>
      <c r="AE161" s="366"/>
      <c r="AF161" s="366"/>
      <c r="AG161" s="359"/>
      <c r="AH161" s="70"/>
    </row>
    <row r="162" spans="1:38" ht="15.75" hidden="1" customHeight="1" thickBot="1" x14ac:dyDescent="0.3">
      <c r="A162" s="314"/>
      <c r="B162" s="237"/>
      <c r="C162" s="237"/>
      <c r="D162" s="237"/>
      <c r="E162" s="237"/>
      <c r="F162" s="238"/>
      <c r="G162" s="178"/>
      <c r="K162" s="239"/>
      <c r="L162" s="200"/>
      <c r="M162" s="200"/>
      <c r="N162" s="200"/>
      <c r="O162" s="200"/>
      <c r="P162" s="200"/>
      <c r="Q162" s="200"/>
      <c r="R162" s="200"/>
      <c r="S162" s="178"/>
      <c r="V162" s="395">
        <v>1</v>
      </c>
      <c r="W162" s="595" t="s">
        <v>123</v>
      </c>
      <c r="X162" s="202"/>
      <c r="Y162" s="396"/>
      <c r="Z162" s="24"/>
      <c r="AA162" s="250"/>
      <c r="AB162" s="25"/>
      <c r="AC162" s="79"/>
      <c r="AD162" s="216"/>
      <c r="AE162" s="341"/>
      <c r="AF162" s="249"/>
      <c r="AG162" s="341"/>
    </row>
    <row r="163" spans="1:38" ht="15.75" hidden="1" customHeight="1" thickBot="1" x14ac:dyDescent="0.3">
      <c r="A163" s="344"/>
      <c r="B163" s="237"/>
      <c r="C163" s="237"/>
      <c r="D163" s="237"/>
      <c r="E163" s="237"/>
      <c r="F163" s="238"/>
      <c r="G163" s="178"/>
      <c r="K163" s="239"/>
      <c r="L163" s="200"/>
      <c r="M163" s="200"/>
      <c r="N163" s="200"/>
      <c r="O163" s="200"/>
      <c r="P163" s="200"/>
      <c r="Q163" s="200"/>
      <c r="R163" s="200"/>
      <c r="S163" s="178"/>
      <c r="V163" s="397"/>
      <c r="W163" s="596"/>
      <c r="X163" s="206"/>
      <c r="Y163" s="272"/>
      <c r="Z163" s="10"/>
      <c r="AA163" s="250"/>
      <c r="AB163" s="325"/>
      <c r="AC163" s="347"/>
      <c r="AD163" s="389"/>
      <c r="AE163" s="359"/>
      <c r="AF163" s="366"/>
      <c r="AG163" s="366"/>
      <c r="AK163" s="70"/>
    </row>
    <row r="164" spans="1:38" ht="15.75" hidden="1" customHeight="1" thickBot="1" x14ac:dyDescent="0.3">
      <c r="A164" s="312"/>
      <c r="B164" s="237"/>
      <c r="C164" s="237"/>
      <c r="D164" s="237"/>
      <c r="E164" s="237"/>
      <c r="F164" s="238"/>
      <c r="G164" s="178"/>
      <c r="K164" s="239"/>
      <c r="L164" s="200"/>
      <c r="M164" s="200"/>
      <c r="N164" s="200"/>
      <c r="O164" s="200"/>
      <c r="P164" s="200"/>
      <c r="Q164" s="200"/>
      <c r="R164" s="200"/>
      <c r="S164" s="178"/>
      <c r="V164" s="532">
        <v>2</v>
      </c>
      <c r="W164" s="591" t="s">
        <v>123</v>
      </c>
      <c r="X164" s="202"/>
      <c r="Y164" s="204"/>
      <c r="Z164" s="24"/>
      <c r="AA164" s="388"/>
      <c r="AB164" s="192"/>
      <c r="AC164" s="127"/>
      <c r="AD164" s="161"/>
      <c r="AE164" s="493"/>
      <c r="AF164" s="419"/>
      <c r="AG164" s="419"/>
    </row>
    <row r="165" spans="1:38" ht="15.75" hidden="1" customHeight="1" thickBot="1" x14ac:dyDescent="0.3">
      <c r="A165" s="312"/>
      <c r="B165" s="237"/>
      <c r="C165" s="237"/>
      <c r="D165" s="237"/>
      <c r="E165" s="237"/>
      <c r="F165" s="238"/>
      <c r="G165" s="178"/>
      <c r="K165" s="239"/>
      <c r="L165" s="200"/>
      <c r="M165" s="200"/>
      <c r="N165" s="200"/>
      <c r="O165" s="200"/>
      <c r="P165" s="200"/>
      <c r="Q165" s="200"/>
      <c r="R165" s="200"/>
      <c r="S165" s="178"/>
      <c r="V165" s="525"/>
      <c r="W165" s="592"/>
      <c r="X165" s="272"/>
      <c r="Y165" s="28"/>
      <c r="Z165" s="431"/>
      <c r="AA165" s="250"/>
      <c r="AB165" s="322"/>
      <c r="AC165" s="365"/>
      <c r="AD165" s="447"/>
      <c r="AE165" s="343"/>
      <c r="AF165" s="282"/>
      <c r="AG165" s="282"/>
      <c r="AH165" s="70"/>
    </row>
    <row r="166" spans="1:38" ht="15.75" hidden="1" customHeight="1" thickBot="1" x14ac:dyDescent="0.3">
      <c r="A166" s="312"/>
      <c r="B166" s="237"/>
      <c r="C166" s="237"/>
      <c r="D166" s="237"/>
      <c r="E166" s="237"/>
      <c r="F166" s="238"/>
      <c r="G166" s="178"/>
      <c r="K166" s="180">
        <v>1</v>
      </c>
      <c r="L166" s="181" t="s">
        <v>111</v>
      </c>
      <c r="M166" s="182"/>
      <c r="N166" s="181"/>
      <c r="O166" s="171"/>
      <c r="P166" s="21"/>
      <c r="Q166" s="22"/>
      <c r="R166" s="183"/>
      <c r="S166" s="184"/>
      <c r="V166" s="593">
        <v>3</v>
      </c>
      <c r="W166" s="555" t="s">
        <v>123</v>
      </c>
      <c r="X166" s="204"/>
      <c r="Y166" s="204"/>
      <c r="Z166" s="24"/>
      <c r="AA166" s="370"/>
      <c r="AB166" s="25"/>
      <c r="AC166" s="79"/>
      <c r="AD166" s="376"/>
      <c r="AE166" s="343"/>
      <c r="AF166" s="249"/>
      <c r="AG166" s="341"/>
      <c r="AI166" s="70"/>
    </row>
    <row r="167" spans="1:38" ht="15.75" hidden="1" customHeight="1" thickBot="1" x14ac:dyDescent="0.3">
      <c r="A167" s="312"/>
      <c r="B167" s="237"/>
      <c r="C167" s="237"/>
      <c r="D167" s="237"/>
      <c r="E167" s="237"/>
      <c r="F167" s="238"/>
      <c r="G167" s="178"/>
      <c r="K167" s="180">
        <v>2</v>
      </c>
      <c r="L167" s="181" t="s">
        <v>111</v>
      </c>
      <c r="M167" s="182"/>
      <c r="N167" s="181"/>
      <c r="O167" s="181"/>
      <c r="P167" s="21"/>
      <c r="Q167" s="22"/>
      <c r="R167" s="32"/>
      <c r="S167" s="185"/>
      <c r="V167" s="594"/>
      <c r="W167" s="556"/>
      <c r="X167" s="395"/>
      <c r="Y167" s="272"/>
      <c r="Z167" s="10"/>
      <c r="AA167" s="250"/>
      <c r="AB167" s="25"/>
      <c r="AC167" s="232"/>
      <c r="AD167" s="356"/>
      <c r="AE167" s="343"/>
      <c r="AF167" s="366"/>
      <c r="AG167" s="366"/>
    </row>
    <row r="168" spans="1:38" ht="15.75" hidden="1" customHeight="1" thickBot="1" x14ac:dyDescent="0.3">
      <c r="A168" s="312"/>
      <c r="B168" s="237"/>
      <c r="C168" s="237"/>
      <c r="D168" s="237"/>
      <c r="E168" s="237"/>
      <c r="F168" s="238"/>
      <c r="G168" s="178"/>
      <c r="K168" s="180">
        <v>1</v>
      </c>
      <c r="L168" s="181" t="s">
        <v>111</v>
      </c>
      <c r="M168" s="182"/>
      <c r="N168" s="181"/>
      <c r="O168" s="181"/>
      <c r="P168" s="186"/>
      <c r="Q168" s="22"/>
      <c r="R168" s="32"/>
      <c r="S168" s="185"/>
      <c r="V168" s="282"/>
      <c r="W168" s="609"/>
      <c r="X168" s="282"/>
      <c r="Y168" s="395"/>
      <c r="Z168" s="401"/>
      <c r="AA168" s="388"/>
      <c r="AB168" s="51"/>
      <c r="AC168" s="367"/>
      <c r="AD168" s="331"/>
      <c r="AE168" s="343"/>
      <c r="AF168" s="272"/>
      <c r="AG168" s="272"/>
      <c r="AL168" t="s">
        <v>114</v>
      </c>
    </row>
    <row r="169" spans="1:38" ht="15.75" customHeight="1" thickBot="1" x14ac:dyDescent="0.3">
      <c r="A169" s="312"/>
      <c r="B169" s="237"/>
      <c r="C169" s="237"/>
      <c r="D169" s="237"/>
      <c r="E169" s="237"/>
      <c r="F169" s="238"/>
      <c r="G169" s="178"/>
      <c r="K169" s="576" t="s">
        <v>27</v>
      </c>
      <c r="L169" s="577"/>
      <c r="M169" s="577"/>
      <c r="N169" s="577"/>
      <c r="O169" s="577"/>
      <c r="P169" s="577"/>
      <c r="Q169" s="577"/>
      <c r="R169" s="578"/>
      <c r="S169" s="189">
        <f>S166+S167+S168</f>
        <v>0</v>
      </c>
      <c r="V169" s="610" t="s">
        <v>124</v>
      </c>
      <c r="W169" s="611"/>
      <c r="X169" s="611"/>
      <c r="Y169" s="611"/>
      <c r="Z169" s="611"/>
      <c r="AA169" s="612"/>
      <c r="AB169" s="612"/>
      <c r="AC169" s="245">
        <f>AC159+AC160+AC161+AC162+AC166</f>
        <v>0</v>
      </c>
      <c r="AD169" s="518">
        <f t="shared" ref="AD169:AG169" si="4">AD159+AD160+AD161+AD162+AD166</f>
        <v>0</v>
      </c>
      <c r="AE169" s="245">
        <f t="shared" si="4"/>
        <v>0</v>
      </c>
      <c r="AF169" s="245">
        <f t="shared" si="4"/>
        <v>0</v>
      </c>
      <c r="AG169" s="245">
        <f t="shared" si="4"/>
        <v>0</v>
      </c>
      <c r="AH169" s="70"/>
      <c r="AI169" s="5"/>
    </row>
    <row r="170" spans="1:38" ht="15.75" thickBot="1" x14ac:dyDescent="0.3">
      <c r="A170" s="535" t="s">
        <v>20</v>
      </c>
      <c r="B170" s="536"/>
      <c r="C170" s="536"/>
      <c r="D170" s="536"/>
      <c r="E170" s="536"/>
      <c r="F170" s="537"/>
      <c r="G170" s="52" t="e">
        <f>G29+#REF!+G54+G72+G88+G152</f>
        <v>#REF!</v>
      </c>
      <c r="K170" s="588" t="s">
        <v>20</v>
      </c>
      <c r="L170" s="589"/>
      <c r="M170" s="589"/>
      <c r="N170" s="589"/>
      <c r="O170" s="589"/>
      <c r="P170" s="589"/>
      <c r="Q170" s="589"/>
      <c r="R170" s="590"/>
      <c r="S170" s="52" t="e">
        <f>S29+#REF!+S54+S72+S88+S152+S169</f>
        <v>#REF!</v>
      </c>
      <c r="V170" s="521" t="s">
        <v>20</v>
      </c>
      <c r="W170" s="522"/>
      <c r="X170" s="522"/>
      <c r="Y170" s="522"/>
      <c r="Z170" s="522"/>
      <c r="AA170" s="522"/>
      <c r="AB170" s="522"/>
      <c r="AC170" s="15">
        <f>AC29+AC54+AC65+AC72+AC152+AC158+AC169+AC59</f>
        <v>3102510.6800000006</v>
      </c>
      <c r="AD170" s="330">
        <f>AD29+AD54+AD65+AD72+AD152+AD158+AD169+AD59</f>
        <v>2257583.71</v>
      </c>
      <c r="AE170" s="15">
        <f>AE29+AE54+AE65+AE72+AE152+AE158+AE169</f>
        <v>844926.97000000009</v>
      </c>
      <c r="AF170" s="15" t="e">
        <f>AF29+AF54+AF65+AF72+AF152+AF158+AF169</f>
        <v>#REF!</v>
      </c>
      <c r="AG170" s="15" t="e">
        <f>AG29+AG54+AG65+AG72+AG152+AG158+AG169</f>
        <v>#REF!</v>
      </c>
      <c r="AI170" s="33"/>
    </row>
    <row r="171" spans="1:38" x14ac:dyDescent="0.25">
      <c r="A171" s="298"/>
      <c r="B171" s="298"/>
      <c r="C171" s="298"/>
      <c r="D171" s="298"/>
      <c r="E171" s="298"/>
      <c r="F171" s="298"/>
      <c r="G171" s="44"/>
      <c r="AC171" s="70"/>
      <c r="AD171" s="70"/>
      <c r="AE171" s="70"/>
      <c r="AI171" s="33"/>
    </row>
    <row r="172" spans="1:38" x14ac:dyDescent="0.25">
      <c r="AC172" s="70"/>
      <c r="AD172" s="70"/>
      <c r="AE172" s="70"/>
      <c r="AI172" s="33"/>
    </row>
    <row r="173" spans="1:38" ht="15.75" thickBot="1" x14ac:dyDescent="0.3">
      <c r="AC173" s="70"/>
      <c r="AD173" s="70"/>
      <c r="AE173" s="70"/>
      <c r="AI173" s="44"/>
    </row>
    <row r="174" spans="1:38" x14ac:dyDescent="0.25">
      <c r="A174" s="293">
        <v>1</v>
      </c>
      <c r="B174" s="126" t="s">
        <v>63</v>
      </c>
      <c r="C174" s="50" t="s">
        <v>37</v>
      </c>
      <c r="D174" s="17" t="s">
        <v>0</v>
      </c>
      <c r="E174" s="18" t="str">
        <f>UPPER(D174)</f>
        <v>GENTIANA</v>
      </c>
      <c r="F174" s="19" t="s">
        <v>38</v>
      </c>
      <c r="G174" s="18" t="s">
        <v>11</v>
      </c>
      <c r="H174" s="72" t="s">
        <v>71</v>
      </c>
      <c r="I174" s="27">
        <v>7935.35</v>
      </c>
      <c r="AG174" t="s">
        <v>114</v>
      </c>
      <c r="AI174" s="33"/>
    </row>
    <row r="175" spans="1:38" ht="15.75" thickBot="1" x14ac:dyDescent="0.3">
      <c r="A175" s="141"/>
      <c r="B175" s="96"/>
      <c r="C175" s="55" t="s">
        <v>39</v>
      </c>
      <c r="D175" s="29"/>
      <c r="E175" s="28" t="str">
        <f>UPPER(D175)</f>
        <v/>
      </c>
      <c r="F175" s="97"/>
      <c r="G175" s="287" t="s">
        <v>72</v>
      </c>
      <c r="H175" s="54" t="s">
        <v>73</v>
      </c>
      <c r="I175" s="232">
        <v>20933.05</v>
      </c>
      <c r="AI175" s="44"/>
    </row>
    <row r="176" spans="1:38" x14ac:dyDescent="0.25">
      <c r="A176" s="103"/>
      <c r="B176" s="135"/>
      <c r="C176" s="135"/>
      <c r="D176" s="6"/>
      <c r="E176" s="5"/>
      <c r="F176" s="138"/>
      <c r="G176" s="88"/>
      <c r="H176" s="139"/>
      <c r="I176" s="140"/>
      <c r="AI176" s="178"/>
    </row>
    <row r="177" spans="1:35" x14ac:dyDescent="0.25">
      <c r="A177" s="103"/>
      <c r="B177" s="101"/>
      <c r="C177" s="101"/>
      <c r="D177" s="294"/>
      <c r="E177" s="294"/>
      <c r="F177" s="84"/>
      <c r="G177" s="58"/>
      <c r="H177" s="78"/>
      <c r="I177" s="247"/>
      <c r="AI177" s="195"/>
    </row>
    <row r="178" spans="1:35" x14ac:dyDescent="0.25">
      <c r="A178" s="103"/>
      <c r="B178" s="100"/>
      <c r="C178" s="100"/>
      <c r="D178" s="6"/>
      <c r="E178" s="6"/>
      <c r="F178" s="6"/>
      <c r="G178" s="58"/>
      <c r="H178" s="78"/>
      <c r="I178" s="247"/>
      <c r="AI178" s="44"/>
    </row>
    <row r="179" spans="1:35" ht="15.75" thickBot="1" x14ac:dyDescent="0.3">
      <c r="A179" s="81"/>
      <c r="B179" s="100"/>
      <c r="C179" s="100"/>
      <c r="D179" s="6"/>
      <c r="E179" s="6"/>
      <c r="F179" s="74"/>
      <c r="G179" s="106"/>
      <c r="H179" s="105"/>
      <c r="I179" s="69"/>
      <c r="AI179" s="44"/>
    </row>
    <row r="180" spans="1:35" ht="15.75" customHeight="1" thickBot="1" x14ac:dyDescent="0.3">
      <c r="A180" s="573" t="s">
        <v>19</v>
      </c>
      <c r="B180" s="574"/>
      <c r="C180" s="574"/>
      <c r="D180" s="574"/>
      <c r="E180" s="574"/>
      <c r="F180" s="574"/>
      <c r="G180" s="574"/>
      <c r="H180" s="575"/>
      <c r="I180" s="91">
        <f>SUM(I174:I179)</f>
        <v>28868.400000000001</v>
      </c>
      <c r="AI180" s="44"/>
    </row>
    <row r="181" spans="1:35" x14ac:dyDescent="0.25">
      <c r="A181" s="9">
        <v>1</v>
      </c>
      <c r="B181" s="129" t="s">
        <v>64</v>
      </c>
      <c r="C181" s="50" t="s">
        <v>37</v>
      </c>
      <c r="D181" s="19" t="s">
        <v>21</v>
      </c>
      <c r="E181" s="18" t="s">
        <v>36</v>
      </c>
      <c r="F181" s="37" t="s">
        <v>40</v>
      </c>
      <c r="G181" s="276" t="s">
        <v>11</v>
      </c>
      <c r="H181" s="40" t="s">
        <v>82</v>
      </c>
      <c r="I181" s="38">
        <v>15028.41</v>
      </c>
      <c r="AI181" s="44"/>
    </row>
    <row r="182" spans="1:35" x14ac:dyDescent="0.25">
      <c r="A182" s="104"/>
      <c r="B182" s="53"/>
      <c r="C182" s="53"/>
      <c r="D182" s="5"/>
      <c r="E182" s="6"/>
      <c r="F182" s="5"/>
      <c r="G182" s="294" t="s">
        <v>11</v>
      </c>
      <c r="H182" s="31" t="s">
        <v>83</v>
      </c>
      <c r="I182" s="118">
        <v>5254.03</v>
      </c>
      <c r="AI182" s="44"/>
    </row>
    <row r="183" spans="1:35" x14ac:dyDescent="0.25">
      <c r="A183" s="104"/>
      <c r="B183" s="53"/>
      <c r="C183" s="53"/>
      <c r="D183" s="5"/>
      <c r="E183" s="6"/>
      <c r="F183" s="5"/>
      <c r="G183" s="294" t="s">
        <v>11</v>
      </c>
      <c r="H183" s="31" t="s">
        <v>84</v>
      </c>
      <c r="I183" s="118">
        <v>14162.68</v>
      </c>
      <c r="AI183" s="44"/>
    </row>
    <row r="184" spans="1:35" x14ac:dyDescent="0.25">
      <c r="A184" s="104"/>
      <c r="B184" s="53"/>
      <c r="C184" s="53"/>
      <c r="D184" s="5"/>
      <c r="E184" s="6"/>
      <c r="F184" s="5"/>
      <c r="G184" s="294" t="s">
        <v>11</v>
      </c>
      <c r="H184" s="31" t="s">
        <v>85</v>
      </c>
      <c r="I184" s="118">
        <v>8625.26</v>
      </c>
      <c r="AI184" s="44"/>
    </row>
    <row r="185" spans="1:35" ht="15.75" thickBot="1" x14ac:dyDescent="0.3">
      <c r="A185" s="75"/>
      <c r="B185" s="28"/>
      <c r="C185" s="28"/>
      <c r="D185" s="29"/>
      <c r="E185" s="28"/>
      <c r="F185" s="29"/>
      <c r="G185" s="287" t="s">
        <v>11</v>
      </c>
      <c r="H185" s="25" t="s">
        <v>86</v>
      </c>
      <c r="I185" s="79">
        <v>22484.87</v>
      </c>
      <c r="AI185" s="44"/>
    </row>
    <row r="186" spans="1:35" x14ac:dyDescent="0.25">
      <c r="A186" s="144">
        <v>2</v>
      </c>
      <c r="B186" s="128" t="s">
        <v>64</v>
      </c>
      <c r="C186" s="53" t="s">
        <v>37</v>
      </c>
      <c r="D186" s="143" t="s">
        <v>17</v>
      </c>
      <c r="E186" s="156" t="str">
        <f>UPPER(D186)</f>
        <v>ANDISIMA</v>
      </c>
      <c r="F186" s="57" t="s">
        <v>75</v>
      </c>
      <c r="G186" s="157" t="s">
        <v>11</v>
      </c>
      <c r="H186" s="131" t="s">
        <v>76</v>
      </c>
      <c r="I186" s="158">
        <v>58724.23</v>
      </c>
      <c r="AI186" s="44"/>
    </row>
    <row r="187" spans="1:35" ht="15.75" thickBot="1" x14ac:dyDescent="0.3">
      <c r="A187" s="68"/>
      <c r="B187" s="42"/>
      <c r="C187" s="42"/>
      <c r="D187" s="29"/>
      <c r="E187" s="147" t="str">
        <f t="shared" ref="E187:E199" si="5">UPPER(D187)</f>
        <v/>
      </c>
      <c r="F187" s="60"/>
      <c r="G187" s="142" t="s">
        <v>11</v>
      </c>
      <c r="H187" s="25" t="s">
        <v>77</v>
      </c>
      <c r="I187" s="148">
        <v>6977.32</v>
      </c>
      <c r="AI187" s="44"/>
    </row>
    <row r="188" spans="1:35" ht="15.75" thickBot="1" x14ac:dyDescent="0.3">
      <c r="A188" s="144">
        <v>3</v>
      </c>
      <c r="B188" s="128" t="s">
        <v>64</v>
      </c>
      <c r="C188" s="100"/>
      <c r="D188" s="5" t="s">
        <v>34</v>
      </c>
      <c r="E188" s="143"/>
      <c r="F188" s="6"/>
      <c r="G188" s="6"/>
      <c r="H188" s="145"/>
      <c r="I188" s="85"/>
      <c r="AI188" s="44"/>
    </row>
    <row r="189" spans="1:35" ht="15.75" thickBot="1" x14ac:dyDescent="0.3">
      <c r="A189" s="68"/>
      <c r="B189" s="28"/>
      <c r="C189" s="29"/>
      <c r="D189" s="29"/>
      <c r="E189" s="46"/>
      <c r="F189" s="28"/>
      <c r="G189" s="287"/>
      <c r="H189" s="54"/>
      <c r="I189" s="69"/>
      <c r="AI189" s="44"/>
    </row>
    <row r="190" spans="1:35" ht="15.75" thickBot="1" x14ac:dyDescent="0.3">
      <c r="A190" s="24">
        <v>3</v>
      </c>
      <c r="B190" s="129" t="s">
        <v>64</v>
      </c>
      <c r="C190" s="50" t="s">
        <v>37</v>
      </c>
      <c r="D190" s="302" t="s">
        <v>29</v>
      </c>
      <c r="E190" s="46" t="str">
        <f t="shared" si="5"/>
        <v>APOSTOL</v>
      </c>
      <c r="F190" s="37" t="s">
        <v>78</v>
      </c>
      <c r="G190" s="45" t="s">
        <v>11</v>
      </c>
      <c r="H190" s="199" t="s">
        <v>79</v>
      </c>
      <c r="I190" s="149">
        <v>28000</v>
      </c>
      <c r="AI190" s="44"/>
    </row>
    <row r="191" spans="1:35" ht="45.75" thickBot="1" x14ac:dyDescent="0.3">
      <c r="A191" s="152">
        <v>4</v>
      </c>
      <c r="B191" s="153" t="s">
        <v>64</v>
      </c>
      <c r="C191" s="154" t="s">
        <v>81</v>
      </c>
      <c r="D191" s="155" t="s">
        <v>30</v>
      </c>
      <c r="E191" s="155" t="str">
        <f t="shared" si="5"/>
        <v>ASKLEPIOS SRL</v>
      </c>
      <c r="F191" s="67" t="s">
        <v>46</v>
      </c>
      <c r="G191" s="22" t="s">
        <v>11</v>
      </c>
      <c r="H191" s="32" t="s">
        <v>80</v>
      </c>
      <c r="I191" s="59">
        <v>50875.99</v>
      </c>
      <c r="AI191" s="44"/>
    </row>
    <row r="192" spans="1:35" ht="15.75" thickBot="1" x14ac:dyDescent="0.3">
      <c r="A192" s="150">
        <v>6</v>
      </c>
      <c r="B192" s="128" t="s">
        <v>64</v>
      </c>
      <c r="C192" s="6"/>
      <c r="D192" s="6" t="s">
        <v>35</v>
      </c>
      <c r="E192" s="143"/>
      <c r="F192" s="33"/>
      <c r="G192" s="65"/>
      <c r="H192" s="41"/>
      <c r="I192" s="159"/>
      <c r="AI192" s="178"/>
    </row>
    <row r="193" spans="1:35" x14ac:dyDescent="0.25">
      <c r="A193" s="24">
        <v>5</v>
      </c>
      <c r="B193" s="129" t="s">
        <v>64</v>
      </c>
      <c r="C193" s="50" t="s">
        <v>37</v>
      </c>
      <c r="D193" s="19" t="s">
        <v>0</v>
      </c>
      <c r="E193" s="302" t="str">
        <f t="shared" si="5"/>
        <v>GENTIANA</v>
      </c>
      <c r="F193" s="132" t="s">
        <v>87</v>
      </c>
      <c r="G193" s="19" t="s">
        <v>11</v>
      </c>
      <c r="H193" s="201" t="s">
        <v>73</v>
      </c>
      <c r="I193" s="146">
        <v>162337.99</v>
      </c>
      <c r="AI193" s="226"/>
    </row>
    <row r="194" spans="1:35" ht="15.75" thickBot="1" x14ac:dyDescent="0.3">
      <c r="A194" s="11"/>
      <c r="B194" s="28"/>
      <c r="C194" s="55" t="s">
        <v>88</v>
      </c>
      <c r="D194" s="29"/>
      <c r="E194" s="147" t="str">
        <f t="shared" si="5"/>
        <v/>
      </c>
      <c r="F194" s="60"/>
      <c r="G194" s="287"/>
      <c r="H194" s="25"/>
      <c r="I194" s="79"/>
      <c r="AI194" s="33"/>
    </row>
    <row r="195" spans="1:35" ht="15.75" thickBot="1" x14ac:dyDescent="0.3">
      <c r="A195" s="10">
        <v>8</v>
      </c>
      <c r="B195" s="128" t="s">
        <v>64</v>
      </c>
      <c r="C195" s="100"/>
      <c r="D195" s="5" t="s">
        <v>22</v>
      </c>
      <c r="E195" s="143"/>
      <c r="F195" s="6"/>
      <c r="G195" s="57"/>
      <c r="H195" s="83"/>
      <c r="I195" s="107"/>
      <c r="AI195" s="33"/>
    </row>
    <row r="196" spans="1:35" ht="15.75" thickBot="1" x14ac:dyDescent="0.3">
      <c r="A196" s="10"/>
      <c r="B196" s="6"/>
      <c r="C196" s="6"/>
      <c r="D196" s="6"/>
      <c r="E196" s="46"/>
      <c r="F196" s="57"/>
      <c r="G196" s="294"/>
      <c r="H196" s="83"/>
      <c r="I196" s="107"/>
      <c r="AI196" s="33"/>
    </row>
    <row r="197" spans="1:35" ht="15.75" thickBot="1" x14ac:dyDescent="0.3">
      <c r="A197" s="11"/>
      <c r="B197" s="28"/>
      <c r="C197" s="28"/>
      <c r="D197" s="28"/>
      <c r="E197" s="46"/>
      <c r="F197" s="60"/>
      <c r="G197" s="294"/>
      <c r="H197" s="83"/>
      <c r="I197" s="107"/>
      <c r="AI197" s="33"/>
    </row>
    <row r="198" spans="1:35" ht="15.75" thickBot="1" x14ac:dyDescent="0.3">
      <c r="A198" s="10">
        <v>6</v>
      </c>
      <c r="B198" s="129" t="s">
        <v>64</v>
      </c>
      <c r="C198" s="108" t="s">
        <v>37</v>
      </c>
      <c r="D198" s="18" t="s">
        <v>28</v>
      </c>
      <c r="E198" s="46" t="str">
        <f t="shared" si="5"/>
        <v>LUMILEVA FARM</v>
      </c>
      <c r="F198" s="17" t="s">
        <v>47</v>
      </c>
      <c r="G198" s="66" t="s">
        <v>9</v>
      </c>
      <c r="H198" s="201" t="s">
        <v>89</v>
      </c>
      <c r="I198" s="86">
        <v>31532.41</v>
      </c>
      <c r="AI198" s="44"/>
    </row>
    <row r="199" spans="1:35" ht="15.75" thickBot="1" x14ac:dyDescent="0.3">
      <c r="A199" s="13">
        <v>7</v>
      </c>
      <c r="B199" s="153" t="s">
        <v>64</v>
      </c>
      <c r="C199" s="109" t="s">
        <v>37</v>
      </c>
      <c r="D199" s="14" t="s">
        <v>23</v>
      </c>
      <c r="E199" s="171" t="str">
        <f t="shared" si="5"/>
        <v>HERACLEUM SRL</v>
      </c>
      <c r="F199" s="22" t="s">
        <v>48</v>
      </c>
      <c r="G199" s="172" t="s">
        <v>11</v>
      </c>
      <c r="H199" s="32" t="s">
        <v>90</v>
      </c>
      <c r="I199" s="49">
        <v>16589</v>
      </c>
      <c r="AI199" s="33"/>
    </row>
    <row r="200" spans="1:35" ht="15.75" thickBot="1" x14ac:dyDescent="0.3">
      <c r="A200" s="13"/>
      <c r="B200" s="129"/>
      <c r="C200" s="108"/>
      <c r="D200" s="19"/>
      <c r="E200" s="46"/>
      <c r="F200" s="18"/>
      <c r="G200" s="160"/>
      <c r="H200" s="51"/>
      <c r="I200" s="161"/>
      <c r="AI200" s="33"/>
    </row>
    <row r="201" spans="1:35" ht="15.75" thickBot="1" x14ac:dyDescent="0.3">
      <c r="A201" s="24"/>
      <c r="B201" s="129"/>
      <c r="C201" s="50"/>
      <c r="D201" s="66"/>
      <c r="E201" s="46"/>
      <c r="F201" s="66"/>
      <c r="G201" s="66"/>
      <c r="H201" s="39"/>
      <c r="I201" s="94"/>
      <c r="AI201" s="195"/>
    </row>
    <row r="202" spans="1:35" ht="15.75" thickBot="1" x14ac:dyDescent="0.3">
      <c r="A202" s="10"/>
      <c r="B202" s="6"/>
      <c r="C202" s="6"/>
      <c r="D202" s="6"/>
      <c r="E202" s="46"/>
      <c r="F202" s="6"/>
      <c r="G202" s="110"/>
      <c r="H202" s="30"/>
      <c r="I202" s="247"/>
      <c r="AI202" s="5"/>
    </row>
    <row r="203" spans="1:35" ht="15.75" thickBot="1" x14ac:dyDescent="0.3">
      <c r="A203" s="10"/>
      <c r="B203" s="6"/>
      <c r="C203" s="6"/>
      <c r="D203" s="6"/>
      <c r="E203" s="46"/>
      <c r="F203" s="6"/>
      <c r="G203" s="110"/>
      <c r="H203" s="30"/>
      <c r="I203" s="247"/>
      <c r="AI203" s="195"/>
    </row>
    <row r="204" spans="1:35" ht="15.75" thickBot="1" x14ac:dyDescent="0.3">
      <c r="A204" s="10"/>
      <c r="B204" s="6"/>
      <c r="C204" s="6"/>
      <c r="D204" s="6"/>
      <c r="E204" s="46"/>
      <c r="F204" s="6"/>
      <c r="G204" s="110"/>
      <c r="H204" s="30"/>
      <c r="I204" s="247"/>
      <c r="AI204" s="195"/>
    </row>
    <row r="205" spans="1:35" ht="15.75" thickBot="1" x14ac:dyDescent="0.3">
      <c r="A205" s="11"/>
      <c r="B205" s="28"/>
      <c r="C205" s="28"/>
      <c r="D205" s="28"/>
      <c r="E205" s="46"/>
      <c r="F205" s="28"/>
      <c r="G205" s="80"/>
      <c r="H205" s="25"/>
      <c r="I205" s="69"/>
      <c r="AI205" s="195"/>
    </row>
    <row r="206" spans="1:35" ht="15.75" customHeight="1" thickBot="1" x14ac:dyDescent="0.3">
      <c r="A206" s="552" t="s">
        <v>74</v>
      </c>
      <c r="B206" s="553"/>
      <c r="C206" s="553"/>
      <c r="D206" s="553"/>
      <c r="E206" s="553"/>
      <c r="F206" s="553"/>
      <c r="G206" s="553"/>
      <c r="H206" s="554"/>
      <c r="I206" s="52">
        <f>SUM(I181:I205)</f>
        <v>420592.19</v>
      </c>
      <c r="AI206" s="44"/>
    </row>
    <row r="207" spans="1:35" ht="30.75" thickBot="1" x14ac:dyDescent="0.3">
      <c r="A207" s="294">
        <v>1</v>
      </c>
      <c r="B207" s="130" t="s">
        <v>65</v>
      </c>
      <c r="C207" s="311" t="s">
        <v>37</v>
      </c>
      <c r="D207" s="43" t="s">
        <v>18</v>
      </c>
      <c r="E207" s="136" t="s">
        <v>92</v>
      </c>
      <c r="F207" s="19" t="s">
        <v>42</v>
      </c>
      <c r="G207" s="18" t="s">
        <v>9</v>
      </c>
      <c r="H207" s="132" t="s">
        <v>91</v>
      </c>
      <c r="I207" s="86">
        <v>27061.48</v>
      </c>
      <c r="AI207" s="44"/>
    </row>
    <row r="208" spans="1:35" ht="30" x14ac:dyDescent="0.25">
      <c r="A208" s="555">
        <v>2</v>
      </c>
      <c r="B208" s="130" t="s">
        <v>65</v>
      </c>
      <c r="C208" s="311" t="s">
        <v>37</v>
      </c>
      <c r="D208" s="136"/>
      <c r="E208" s="163" t="s">
        <v>69</v>
      </c>
      <c r="F208" s="37" t="s">
        <v>41</v>
      </c>
      <c r="G208" s="276" t="s">
        <v>9</v>
      </c>
      <c r="H208" s="40" t="s">
        <v>93</v>
      </c>
      <c r="I208" s="230">
        <v>36161.11</v>
      </c>
      <c r="AI208" s="44"/>
    </row>
    <row r="209" spans="1:35" x14ac:dyDescent="0.25">
      <c r="A209" s="556"/>
      <c r="B209" s="111"/>
      <c r="C209" s="137"/>
      <c r="D209" s="117"/>
      <c r="E209" s="133"/>
      <c r="F209" s="33"/>
      <c r="G209" s="294" t="s">
        <v>11</v>
      </c>
      <c r="H209" s="30" t="s">
        <v>94</v>
      </c>
      <c r="I209" s="231">
        <v>20563.53</v>
      </c>
      <c r="AI209" s="5"/>
    </row>
    <row r="210" spans="1:35" ht="15.75" thickBot="1" x14ac:dyDescent="0.3">
      <c r="A210" s="557"/>
      <c r="B210" s="164"/>
      <c r="C210" s="165"/>
      <c r="D210" s="166"/>
      <c r="E210" s="167"/>
      <c r="F210" s="160"/>
      <c r="G210" s="287" t="s">
        <v>11</v>
      </c>
      <c r="H210" s="151" t="s">
        <v>95</v>
      </c>
      <c r="I210" s="127">
        <v>11690.71</v>
      </c>
      <c r="AI210" s="5"/>
    </row>
    <row r="211" spans="1:35" ht="15.75" thickBot="1" x14ac:dyDescent="0.3">
      <c r="A211" s="11"/>
      <c r="B211" s="162"/>
      <c r="C211" s="162"/>
      <c r="D211" s="28"/>
      <c r="E211" s="117"/>
      <c r="F211" s="29"/>
      <c r="G211" s="28"/>
      <c r="H211" s="151"/>
      <c r="I211" s="127"/>
      <c r="AI211" s="5"/>
    </row>
    <row r="212" spans="1:35" ht="15.75" thickBot="1" x14ac:dyDescent="0.3">
      <c r="A212" s="24"/>
      <c r="B212" s="47"/>
      <c r="C212" s="47"/>
      <c r="D212" s="22"/>
      <c r="E212" s="136"/>
      <c r="F212" s="21"/>
      <c r="G212" s="23"/>
      <c r="H212" s="32"/>
      <c r="I212" s="95"/>
      <c r="AI212" s="195"/>
    </row>
    <row r="213" spans="1:35" ht="15.75" customHeight="1" thickBot="1" x14ac:dyDescent="0.3">
      <c r="A213" s="558" t="s">
        <v>13</v>
      </c>
      <c r="B213" s="559"/>
      <c r="C213" s="559"/>
      <c r="D213" s="559"/>
      <c r="E213" s="559"/>
      <c r="F213" s="559"/>
      <c r="G213" s="559"/>
      <c r="H213" s="560"/>
      <c r="I213" s="61">
        <f>SUM(I207:I212)</f>
        <v>95476.829999999987</v>
      </c>
      <c r="AI213" s="5"/>
    </row>
    <row r="214" spans="1:35" ht="15.75" thickBot="1" x14ac:dyDescent="0.3">
      <c r="A214" s="561">
        <v>1</v>
      </c>
      <c r="B214" s="563" t="s">
        <v>99</v>
      </c>
      <c r="C214" s="563" t="s">
        <v>98</v>
      </c>
      <c r="D214" s="134"/>
      <c r="E214" s="565"/>
      <c r="F214" s="132" t="s">
        <v>96</v>
      </c>
      <c r="G214" s="19" t="s">
        <v>11</v>
      </c>
      <c r="H214" s="201" t="s">
        <v>97</v>
      </c>
      <c r="I214" s="56">
        <v>10123.35</v>
      </c>
      <c r="AI214" s="195"/>
    </row>
    <row r="215" spans="1:35" ht="15.75" thickBot="1" x14ac:dyDescent="0.3">
      <c r="A215" s="562"/>
      <c r="B215" s="564"/>
      <c r="C215" s="564"/>
      <c r="D215" s="80"/>
      <c r="E215" s="566"/>
      <c r="F215" s="67"/>
      <c r="G215" s="14"/>
      <c r="H215" s="35"/>
      <c r="I215" s="49"/>
      <c r="AI215" s="44"/>
    </row>
    <row r="216" spans="1:35" ht="15.75" thickBot="1" x14ac:dyDescent="0.3">
      <c r="A216" s="535" t="s">
        <v>25</v>
      </c>
      <c r="B216" s="536"/>
      <c r="C216" s="536"/>
      <c r="D216" s="536"/>
      <c r="E216" s="536"/>
      <c r="F216" s="536"/>
      <c r="G216" s="536"/>
      <c r="H216" s="537"/>
      <c r="I216" s="173">
        <f>SUM(I214)</f>
        <v>10123.35</v>
      </c>
      <c r="AI216" s="195"/>
    </row>
    <row r="217" spans="1:35" ht="15.75" thickBot="1" x14ac:dyDescent="0.3">
      <c r="A217" s="538">
        <v>1</v>
      </c>
      <c r="B217" s="541" t="s">
        <v>66</v>
      </c>
      <c r="C217" s="544" t="s">
        <v>104</v>
      </c>
      <c r="D217" s="21" t="s">
        <v>31</v>
      </c>
      <c r="E217" s="547" t="s">
        <v>100</v>
      </c>
      <c r="F217" s="37" t="s">
        <v>43</v>
      </c>
      <c r="G217" s="17" t="s">
        <v>11</v>
      </c>
      <c r="H217" s="284" t="s">
        <v>101</v>
      </c>
      <c r="I217" s="175">
        <v>3593.14</v>
      </c>
      <c r="AI217" s="5"/>
    </row>
    <row r="218" spans="1:35" ht="15.75" thickBot="1" x14ac:dyDescent="0.3">
      <c r="A218" s="539"/>
      <c r="B218" s="542"/>
      <c r="C218" s="545"/>
      <c r="D218" s="19" t="s">
        <v>26</v>
      </c>
      <c r="E218" s="548"/>
      <c r="F218" s="113"/>
      <c r="G218" s="306" t="s">
        <v>11</v>
      </c>
      <c r="H218" s="30" t="s">
        <v>102</v>
      </c>
      <c r="I218" s="231">
        <v>13638.15</v>
      </c>
      <c r="AI218" s="195"/>
    </row>
    <row r="219" spans="1:35" ht="15.75" thickBot="1" x14ac:dyDescent="0.3">
      <c r="A219" s="540"/>
      <c r="B219" s="543"/>
      <c r="C219" s="546"/>
      <c r="D219" s="14" t="s">
        <v>0</v>
      </c>
      <c r="E219" s="527"/>
      <c r="F219" s="21"/>
      <c r="G219" s="28" t="s">
        <v>11</v>
      </c>
      <c r="H219" s="92" t="s">
        <v>103</v>
      </c>
      <c r="I219" s="127">
        <v>76384.22</v>
      </c>
      <c r="AI219" s="195"/>
    </row>
    <row r="220" spans="1:35" ht="15.75" customHeight="1" thickBot="1" x14ac:dyDescent="0.3">
      <c r="A220" s="549" t="s">
        <v>44</v>
      </c>
      <c r="B220" s="550"/>
      <c r="C220" s="550"/>
      <c r="D220" s="550"/>
      <c r="E220" s="550"/>
      <c r="F220" s="550"/>
      <c r="G220" s="550"/>
      <c r="H220" s="551"/>
      <c r="I220" s="174">
        <f>I217+I218+I219</f>
        <v>93615.510000000009</v>
      </c>
      <c r="AI220" s="33"/>
    </row>
    <row r="221" spans="1:35" x14ac:dyDescent="0.25">
      <c r="A221" s="567">
        <v>1</v>
      </c>
      <c r="B221" s="570" t="s">
        <v>106</v>
      </c>
      <c r="C221" s="170" t="s">
        <v>68</v>
      </c>
      <c r="D221" s="276" t="s">
        <v>56</v>
      </c>
      <c r="E221" s="276" t="s">
        <v>110</v>
      </c>
      <c r="F221" s="276" t="s">
        <v>109</v>
      </c>
      <c r="G221" s="276" t="s">
        <v>11</v>
      </c>
      <c r="H221" s="276" t="s">
        <v>107</v>
      </c>
      <c r="I221" s="176">
        <v>10865.77</v>
      </c>
      <c r="AI221" s="33"/>
    </row>
    <row r="222" spans="1:35" x14ac:dyDescent="0.25">
      <c r="A222" s="568"/>
      <c r="B222" s="571"/>
      <c r="C222" s="306" t="s">
        <v>105</v>
      </c>
      <c r="D222" s="306"/>
      <c r="E222" s="306"/>
      <c r="F222" s="306"/>
      <c r="G222" s="306" t="s">
        <v>11</v>
      </c>
      <c r="H222" s="306" t="s">
        <v>108</v>
      </c>
      <c r="I222" s="177">
        <v>14652.72</v>
      </c>
      <c r="AI222" s="5"/>
    </row>
    <row r="223" spans="1:35" x14ac:dyDescent="0.25">
      <c r="A223" s="568"/>
      <c r="B223" s="571"/>
      <c r="C223" s="116"/>
      <c r="D223" s="306"/>
      <c r="E223" s="306"/>
      <c r="F223" s="306"/>
      <c r="G223" s="306"/>
      <c r="H223" s="78"/>
      <c r="I223" s="231"/>
      <c r="AI223" s="5"/>
    </row>
    <row r="224" spans="1:35" x14ac:dyDescent="0.25">
      <c r="A224" s="568"/>
      <c r="B224" s="571"/>
      <c r="C224" s="116"/>
      <c r="D224" s="306"/>
      <c r="E224" s="306"/>
      <c r="F224" s="306"/>
      <c r="G224" s="306"/>
      <c r="H224" s="78"/>
      <c r="I224" s="231"/>
      <c r="AI224" s="5"/>
    </row>
    <row r="225" spans="1:35" ht="15.75" thickBot="1" x14ac:dyDescent="0.3">
      <c r="A225" s="569"/>
      <c r="B225" s="572"/>
      <c r="C225" s="125"/>
      <c r="D225" s="125"/>
      <c r="E225" s="125"/>
      <c r="F225" s="125"/>
      <c r="G225" s="287"/>
      <c r="H225" s="54"/>
      <c r="I225" s="232"/>
      <c r="AI225" s="33"/>
    </row>
    <row r="226" spans="1:35" ht="15.75" thickBot="1" x14ac:dyDescent="0.3">
      <c r="A226" s="535" t="s">
        <v>62</v>
      </c>
      <c r="B226" s="536"/>
      <c r="C226" s="536"/>
      <c r="D226" s="536"/>
      <c r="E226" s="536"/>
      <c r="F226" s="536"/>
      <c r="G226" s="536"/>
      <c r="H226" s="537"/>
      <c r="I226" s="122">
        <f>I221+I222+I223+I224+I225</f>
        <v>25518.489999999998</v>
      </c>
      <c r="AI226" s="33"/>
    </row>
    <row r="227" spans="1:35" ht="15.75" thickBot="1" x14ac:dyDescent="0.3">
      <c r="A227" s="535" t="s">
        <v>20</v>
      </c>
      <c r="B227" s="536"/>
      <c r="C227" s="536"/>
      <c r="D227" s="536"/>
      <c r="E227" s="536"/>
      <c r="F227" s="536"/>
      <c r="G227" s="536"/>
      <c r="H227" s="537"/>
      <c r="I227" s="52">
        <f>I180+I206+I213+I216+I220+I226</f>
        <v>674194.77</v>
      </c>
      <c r="AI227" s="33"/>
    </row>
    <row r="228" spans="1:35" x14ac:dyDescent="0.25">
      <c r="AI228" s="33"/>
    </row>
    <row r="229" spans="1:35" x14ac:dyDescent="0.25">
      <c r="AI229" s="33"/>
    </row>
    <row r="230" spans="1:35" x14ac:dyDescent="0.25">
      <c r="AI230" s="33"/>
    </row>
    <row r="231" spans="1:35" x14ac:dyDescent="0.25">
      <c r="AI231" s="33"/>
    </row>
    <row r="232" spans="1:35" x14ac:dyDescent="0.25">
      <c r="AI232" s="33"/>
    </row>
    <row r="233" spans="1:35" x14ac:dyDescent="0.25">
      <c r="AI233" s="33"/>
    </row>
    <row r="234" spans="1:35" x14ac:dyDescent="0.25">
      <c r="AI234" s="33"/>
    </row>
    <row r="235" spans="1:35" x14ac:dyDescent="0.25">
      <c r="AI235" s="33"/>
    </row>
    <row r="236" spans="1:35" x14ac:dyDescent="0.25">
      <c r="AI236" s="33"/>
    </row>
    <row r="237" spans="1:35" x14ac:dyDescent="0.25">
      <c r="AI237" s="33"/>
    </row>
    <row r="238" spans="1:35" x14ac:dyDescent="0.25">
      <c r="AI238" s="33"/>
    </row>
    <row r="239" spans="1:35" x14ac:dyDescent="0.25">
      <c r="AI239" s="33"/>
    </row>
    <row r="240" spans="1:35" x14ac:dyDescent="0.25">
      <c r="AI240" s="195"/>
    </row>
    <row r="241" spans="35:35" x14ac:dyDescent="0.25">
      <c r="AI241" s="195"/>
    </row>
    <row r="242" spans="35:35" x14ac:dyDescent="0.25">
      <c r="AI242" s="33"/>
    </row>
    <row r="243" spans="35:35" x14ac:dyDescent="0.25">
      <c r="AI243" s="33"/>
    </row>
    <row r="244" spans="35:35" x14ac:dyDescent="0.25">
      <c r="AI244" s="33"/>
    </row>
    <row r="245" spans="35:35" x14ac:dyDescent="0.25">
      <c r="AI245" s="33"/>
    </row>
    <row r="246" spans="35:35" x14ac:dyDescent="0.25">
      <c r="AI246" s="5"/>
    </row>
    <row r="247" spans="35:35" x14ac:dyDescent="0.25">
      <c r="AI247" s="5"/>
    </row>
    <row r="248" spans="35:35" x14ac:dyDescent="0.25">
      <c r="AI248" s="5"/>
    </row>
    <row r="249" spans="35:35" x14ac:dyDescent="0.25">
      <c r="AI249" s="5"/>
    </row>
    <row r="250" spans="35:35" x14ac:dyDescent="0.25">
      <c r="AI250" s="5"/>
    </row>
    <row r="251" spans="35:35" x14ac:dyDescent="0.25">
      <c r="AI251" s="33"/>
    </row>
    <row r="252" spans="35:35" x14ac:dyDescent="0.25">
      <c r="AI252" s="5"/>
    </row>
    <row r="253" spans="35:35" x14ac:dyDescent="0.25">
      <c r="AI253" s="33"/>
    </row>
    <row r="254" spans="35:35" x14ac:dyDescent="0.25">
      <c r="AI254" s="33"/>
    </row>
    <row r="255" spans="35:35" x14ac:dyDescent="0.25">
      <c r="AI255" s="33"/>
    </row>
    <row r="256" spans="35:35" x14ac:dyDescent="0.25">
      <c r="AI256" s="33"/>
    </row>
    <row r="257" spans="35:35" x14ac:dyDescent="0.25">
      <c r="AI257" s="33"/>
    </row>
    <row r="258" spans="35:35" x14ac:dyDescent="0.25">
      <c r="AI258" s="33"/>
    </row>
    <row r="259" spans="35:35" x14ac:dyDescent="0.25">
      <c r="AI259" s="33"/>
    </row>
    <row r="260" spans="35:35" x14ac:dyDescent="0.25">
      <c r="AI260" s="178"/>
    </row>
    <row r="261" spans="35:35" x14ac:dyDescent="0.25">
      <c r="AI261" s="44"/>
    </row>
    <row r="262" spans="35:35" x14ac:dyDescent="0.25">
      <c r="AI262" s="44"/>
    </row>
    <row r="263" spans="35:35" x14ac:dyDescent="0.25">
      <c r="AI263" s="44"/>
    </row>
    <row r="264" spans="35:35" x14ac:dyDescent="0.25">
      <c r="AI264" s="44"/>
    </row>
    <row r="265" spans="35:35" x14ac:dyDescent="0.25">
      <c r="AI265" s="44"/>
    </row>
    <row r="266" spans="35:35" x14ac:dyDescent="0.25">
      <c r="AI266" s="178"/>
    </row>
    <row r="267" spans="35:35" x14ac:dyDescent="0.25">
      <c r="AI267" s="195"/>
    </row>
    <row r="268" spans="35:35" x14ac:dyDescent="0.25">
      <c r="AI268" s="195"/>
    </row>
    <row r="269" spans="35:35" x14ac:dyDescent="0.25">
      <c r="AI269" s="195"/>
    </row>
    <row r="270" spans="35:35" x14ac:dyDescent="0.25">
      <c r="AI270" s="44"/>
    </row>
    <row r="271" spans="35:35" x14ac:dyDescent="0.25">
      <c r="AI271" s="44"/>
    </row>
    <row r="272" spans="35:35" x14ac:dyDescent="0.25">
      <c r="AI272" s="44"/>
    </row>
    <row r="273" spans="35:35" x14ac:dyDescent="0.25">
      <c r="AI273" s="195"/>
    </row>
    <row r="274" spans="35:35" x14ac:dyDescent="0.25">
      <c r="AI274" s="5"/>
    </row>
    <row r="275" spans="35:35" x14ac:dyDescent="0.25">
      <c r="AI275" s="44"/>
    </row>
    <row r="276" spans="35:35" x14ac:dyDescent="0.25">
      <c r="AI276" s="195"/>
    </row>
    <row r="277" spans="35:35" x14ac:dyDescent="0.25">
      <c r="AI277" s="178"/>
    </row>
  </sheetData>
  <mergeCells count="138">
    <mergeCell ref="V19:V22"/>
    <mergeCell ref="W19:W22"/>
    <mergeCell ref="V23:V24"/>
    <mergeCell ref="W23:W24"/>
    <mergeCell ref="V25:V28"/>
    <mergeCell ref="W26:W28"/>
    <mergeCell ref="V59:AB59"/>
    <mergeCell ref="B6:G6"/>
    <mergeCell ref="L6:S6"/>
    <mergeCell ref="W6:AC6"/>
    <mergeCell ref="V8:V9"/>
    <mergeCell ref="W8:W9"/>
    <mergeCell ref="X8:X9"/>
    <mergeCell ref="Y8:Y9"/>
    <mergeCell ref="Z8:Z9"/>
    <mergeCell ref="AB8:AB9"/>
    <mergeCell ref="AC8:AC9"/>
    <mergeCell ref="AH55:AH58"/>
    <mergeCell ref="K33:K53"/>
    <mergeCell ref="W34:W35"/>
    <mergeCell ref="V36:V37"/>
    <mergeCell ref="W36:W37"/>
    <mergeCell ref="X27:X28"/>
    <mergeCell ref="A29:F29"/>
    <mergeCell ref="K29:R29"/>
    <mergeCell ref="V29:AB29"/>
    <mergeCell ref="V30:V31"/>
    <mergeCell ref="W30:W31"/>
    <mergeCell ref="X30:X31"/>
    <mergeCell ref="Z30:Z31"/>
    <mergeCell ref="K63:K64"/>
    <mergeCell ref="L63:L64"/>
    <mergeCell ref="M63:M64"/>
    <mergeCell ref="O63:O64"/>
    <mergeCell ref="V63:V64"/>
    <mergeCell ref="A54:F54"/>
    <mergeCell ref="K54:R54"/>
    <mergeCell ref="V54:AB54"/>
    <mergeCell ref="V55:V58"/>
    <mergeCell ref="W55:W58"/>
    <mergeCell ref="A65:F65"/>
    <mergeCell ref="K65:R65"/>
    <mergeCell ref="V65:AB65"/>
    <mergeCell ref="K66:K71"/>
    <mergeCell ref="L66:L71"/>
    <mergeCell ref="M66:M71"/>
    <mergeCell ref="O66:O71"/>
    <mergeCell ref="V66:V67"/>
    <mergeCell ref="W66:W71"/>
    <mergeCell ref="A72:F72"/>
    <mergeCell ref="K72:R72"/>
    <mergeCell ref="V72:AB72"/>
    <mergeCell ref="K73:K74"/>
    <mergeCell ref="L73:L74"/>
    <mergeCell ref="M73:M74"/>
    <mergeCell ref="O73:O74"/>
    <mergeCell ref="V73:V76"/>
    <mergeCell ref="W73:W76"/>
    <mergeCell ref="K77:K84"/>
    <mergeCell ref="L77:L84"/>
    <mergeCell ref="M77:M84"/>
    <mergeCell ref="O77:O84"/>
    <mergeCell ref="V77:V87"/>
    <mergeCell ref="V90:V91"/>
    <mergeCell ref="W90:W91"/>
    <mergeCell ref="Y77:Y84"/>
    <mergeCell ref="K85:K87"/>
    <mergeCell ref="L85:L87"/>
    <mergeCell ref="M85:M87"/>
    <mergeCell ref="O85:O87"/>
    <mergeCell ref="A88:F88"/>
    <mergeCell ref="K88:R88"/>
    <mergeCell ref="V88:AB88"/>
    <mergeCell ref="V92:V94"/>
    <mergeCell ref="W92:W94"/>
    <mergeCell ref="K95:K149"/>
    <mergeCell ref="L95:L149"/>
    <mergeCell ref="V95:V96"/>
    <mergeCell ref="W95:W96"/>
    <mergeCell ref="V97:V98"/>
    <mergeCell ref="V105:V107"/>
    <mergeCell ref="W105:W107"/>
    <mergeCell ref="V109:V112"/>
    <mergeCell ref="W109:W112"/>
    <mergeCell ref="W97:W98"/>
    <mergeCell ref="V99:V101"/>
    <mergeCell ref="W99:W101"/>
    <mergeCell ref="V102:V104"/>
    <mergeCell ref="W102:W104"/>
    <mergeCell ref="V133:V134"/>
    <mergeCell ref="W133:W134"/>
    <mergeCell ref="V135:V136"/>
    <mergeCell ref="W135:W136"/>
    <mergeCell ref="V113:V114"/>
    <mergeCell ref="W113:W114"/>
    <mergeCell ref="W115:W117"/>
    <mergeCell ref="V118:V132"/>
    <mergeCell ref="W118:W132"/>
    <mergeCell ref="V155:V156"/>
    <mergeCell ref="W155:W156"/>
    <mergeCell ref="V115:V117"/>
    <mergeCell ref="W166:W168"/>
    <mergeCell ref="K169:R169"/>
    <mergeCell ref="V169:AB169"/>
    <mergeCell ref="A180:H180"/>
    <mergeCell ref="K158:R158"/>
    <mergeCell ref="V158:AB158"/>
    <mergeCell ref="V159:V160"/>
    <mergeCell ref="W159:W160"/>
    <mergeCell ref="A152:F152"/>
    <mergeCell ref="K152:R152"/>
    <mergeCell ref="V152:AB152"/>
    <mergeCell ref="V153:V154"/>
    <mergeCell ref="W153:W154"/>
    <mergeCell ref="A170:F170"/>
    <mergeCell ref="K170:R170"/>
    <mergeCell ref="V170:AB170"/>
    <mergeCell ref="V164:V165"/>
    <mergeCell ref="W164:W165"/>
    <mergeCell ref="V166:V167"/>
    <mergeCell ref="W162:W163"/>
    <mergeCell ref="A226:H226"/>
    <mergeCell ref="A227:H227"/>
    <mergeCell ref="A216:H216"/>
    <mergeCell ref="A217:A219"/>
    <mergeCell ref="B217:B219"/>
    <mergeCell ref="C217:C219"/>
    <mergeCell ref="E217:E219"/>
    <mergeCell ref="A220:H220"/>
    <mergeCell ref="A206:H206"/>
    <mergeCell ref="A208:A210"/>
    <mergeCell ref="A213:H213"/>
    <mergeCell ref="A214:A215"/>
    <mergeCell ref="B214:B215"/>
    <mergeCell ref="C214:C215"/>
    <mergeCell ref="E214:E215"/>
    <mergeCell ref="A221:A225"/>
    <mergeCell ref="B221:B225"/>
  </mergeCells>
  <pageMargins left="0.25" right="0.25" top="0.25" bottom="0.25" header="0.3" footer="0.3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UNICE IUL.2022</vt:lpstr>
      <vt:lpstr>'UNICE IUL.2022'!Print_Titles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2022-11-17T12:58:28Z</cp:lastPrinted>
  <dcterms:created xsi:type="dcterms:W3CDTF">2018-07-04T12:33:56Z</dcterms:created>
  <dcterms:modified xsi:type="dcterms:W3CDTF">2022-11-21T13:41:19Z</dcterms:modified>
</cp:coreProperties>
</file>